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GoBack" localSheetId="0">'Бюджет розвитку'!$A$17</definedName>
    <definedName name="_xlnm.Print_Titles" localSheetId="0">'Бюджет розвитку'!$8:$9</definedName>
    <definedName name="_xlnm.Print_Area" localSheetId="0">'Бюджет розвитку'!$A$2:$W$125</definedName>
  </definedNames>
  <calcPr calcId="125725"/>
</workbook>
</file>

<file path=xl/calcChain.xml><?xml version="1.0" encoding="utf-8"?>
<calcChain xmlns="http://schemas.openxmlformats.org/spreadsheetml/2006/main">
  <c r="W42" i="30"/>
  <c r="W43"/>
  <c r="W44"/>
  <c r="W45"/>
  <c r="W46"/>
  <c r="W53" l="1"/>
  <c r="W54"/>
  <c r="J76"/>
  <c r="K76"/>
  <c r="L76"/>
  <c r="M76"/>
  <c r="N76"/>
  <c r="O76"/>
  <c r="P76"/>
  <c r="Q76"/>
  <c r="R76"/>
  <c r="S76"/>
  <c r="E76"/>
  <c r="T78"/>
  <c r="T77" s="1"/>
  <c r="V78"/>
  <c r="W78"/>
  <c r="F77"/>
  <c r="G77"/>
  <c r="H77"/>
  <c r="I77"/>
  <c r="J77"/>
  <c r="K77"/>
  <c r="L77"/>
  <c r="M77"/>
  <c r="N77"/>
  <c r="O77"/>
  <c r="P77"/>
  <c r="Q77"/>
  <c r="R77"/>
  <c r="S77"/>
  <c r="U77"/>
  <c r="V77"/>
  <c r="E77"/>
  <c r="F48"/>
  <c r="G48"/>
  <c r="H48"/>
  <c r="I48"/>
  <c r="J48"/>
  <c r="K48"/>
  <c r="L48"/>
  <c r="M48"/>
  <c r="N48"/>
  <c r="O48"/>
  <c r="P48"/>
  <c r="Q48"/>
  <c r="R48"/>
  <c r="S48"/>
  <c r="T48"/>
  <c r="F62"/>
  <c r="F61" s="1"/>
  <c r="T62"/>
  <c r="V62"/>
  <c r="V61" s="1"/>
  <c r="W62"/>
  <c r="G61"/>
  <c r="H61"/>
  <c r="I61"/>
  <c r="J61"/>
  <c r="K61"/>
  <c r="L61"/>
  <c r="M61"/>
  <c r="N61"/>
  <c r="O61"/>
  <c r="P61"/>
  <c r="Q61"/>
  <c r="R61"/>
  <c r="S61"/>
  <c r="T61"/>
  <c r="U61"/>
  <c r="W61" s="1"/>
  <c r="E61"/>
  <c r="T47"/>
  <c r="T46" s="1"/>
  <c r="T49"/>
  <c r="T12"/>
  <c r="T10"/>
  <c r="F88"/>
  <c r="J86"/>
  <c r="K86"/>
  <c r="L86"/>
  <c r="M86"/>
  <c r="N86"/>
  <c r="O86"/>
  <c r="P86"/>
  <c r="Q86"/>
  <c r="R86"/>
  <c r="S86"/>
  <c r="E86"/>
  <c r="T100"/>
  <c r="T98"/>
  <c r="F100"/>
  <c r="F98"/>
  <c r="V98" s="1"/>
  <c r="V97" s="1"/>
  <c r="V100"/>
  <c r="F99"/>
  <c r="G99"/>
  <c r="H99"/>
  <c r="I99"/>
  <c r="J99"/>
  <c r="K99"/>
  <c r="L99"/>
  <c r="M99"/>
  <c r="N99"/>
  <c r="O99"/>
  <c r="P99"/>
  <c r="Q99"/>
  <c r="R99"/>
  <c r="S99"/>
  <c r="T99"/>
  <c r="U99"/>
  <c r="V99"/>
  <c r="E99"/>
  <c r="W99" s="1"/>
  <c r="W97"/>
  <c r="W98"/>
  <c r="W100"/>
  <c r="G97"/>
  <c r="H97"/>
  <c r="I97"/>
  <c r="J97"/>
  <c r="K97"/>
  <c r="L97"/>
  <c r="M97"/>
  <c r="N97"/>
  <c r="O97"/>
  <c r="P97"/>
  <c r="Q97"/>
  <c r="R97"/>
  <c r="S97"/>
  <c r="T97"/>
  <c r="U97"/>
  <c r="E97"/>
  <c r="V94"/>
  <c r="T94"/>
  <c r="F94" s="1"/>
  <c r="F93" s="1"/>
  <c r="W93"/>
  <c r="W94"/>
  <c r="G93"/>
  <c r="H93"/>
  <c r="I93"/>
  <c r="J93"/>
  <c r="K93"/>
  <c r="L93"/>
  <c r="M93"/>
  <c r="N93"/>
  <c r="O93"/>
  <c r="P93"/>
  <c r="Q93"/>
  <c r="R93"/>
  <c r="S93"/>
  <c r="U93"/>
  <c r="V93"/>
  <c r="E93"/>
  <c r="T64"/>
  <c r="F64" s="1"/>
  <c r="W64"/>
  <c r="G63"/>
  <c r="H63"/>
  <c r="I63"/>
  <c r="J63"/>
  <c r="K63"/>
  <c r="L63"/>
  <c r="M63"/>
  <c r="N63"/>
  <c r="O63"/>
  <c r="P63"/>
  <c r="Q63"/>
  <c r="R63"/>
  <c r="S63"/>
  <c r="T63"/>
  <c r="U63"/>
  <c r="W63" s="1"/>
  <c r="E63"/>
  <c r="T58"/>
  <c r="T57" s="1"/>
  <c r="G57"/>
  <c r="H57"/>
  <c r="I57"/>
  <c r="J57"/>
  <c r="K57"/>
  <c r="L57"/>
  <c r="M57"/>
  <c r="N57"/>
  <c r="O57"/>
  <c r="P57"/>
  <c r="Q57"/>
  <c r="R57"/>
  <c r="S57"/>
  <c r="U57"/>
  <c r="E57"/>
  <c r="W57" s="1"/>
  <c r="W58"/>
  <c r="F44"/>
  <c r="F45"/>
  <c r="V45" s="1"/>
  <c r="F43"/>
  <c r="T44"/>
  <c r="T45"/>
  <c r="T42" s="1"/>
  <c r="T43"/>
  <c r="G42"/>
  <c r="H42"/>
  <c r="I42"/>
  <c r="J42"/>
  <c r="K42"/>
  <c r="L42"/>
  <c r="M42"/>
  <c r="N42"/>
  <c r="O42"/>
  <c r="P42"/>
  <c r="Q42"/>
  <c r="R42"/>
  <c r="S42"/>
  <c r="U42"/>
  <c r="E42"/>
  <c r="W77" l="1"/>
  <c r="F97"/>
  <c r="T93"/>
  <c r="V64"/>
  <c r="V63" s="1"/>
  <c r="F63"/>
  <c r="F58"/>
  <c r="F42"/>
  <c r="F57" l="1"/>
  <c r="V58"/>
  <c r="V57" s="1"/>
  <c r="E34" l="1"/>
  <c r="E31"/>
  <c r="T27"/>
  <c r="F27" s="1"/>
  <c r="F24"/>
  <c r="G24"/>
  <c r="H24"/>
  <c r="I24"/>
  <c r="J24"/>
  <c r="K24"/>
  <c r="L24"/>
  <c r="M24"/>
  <c r="N24"/>
  <c r="O24"/>
  <c r="P24"/>
  <c r="Q24"/>
  <c r="R24"/>
  <c r="S24"/>
  <c r="T24"/>
  <c r="V24"/>
  <c r="E24"/>
  <c r="F16"/>
  <c r="G16"/>
  <c r="H16"/>
  <c r="I16"/>
  <c r="J16"/>
  <c r="K16"/>
  <c r="L16"/>
  <c r="M16"/>
  <c r="N16"/>
  <c r="O16"/>
  <c r="P16"/>
  <c r="Q16"/>
  <c r="R16"/>
  <c r="S16"/>
  <c r="T16"/>
  <c r="V16"/>
  <c r="E16"/>
  <c r="T20"/>
  <c r="F20"/>
  <c r="F19" s="1"/>
  <c r="W20"/>
  <c r="G19"/>
  <c r="H19"/>
  <c r="I19"/>
  <c r="J19"/>
  <c r="K19"/>
  <c r="L19"/>
  <c r="M19"/>
  <c r="N19"/>
  <c r="O19"/>
  <c r="P19"/>
  <c r="Q19"/>
  <c r="R19"/>
  <c r="S19"/>
  <c r="T19"/>
  <c r="U19"/>
  <c r="W19" s="1"/>
  <c r="E19"/>
  <c r="T15"/>
  <c r="F15" s="1"/>
  <c r="F12"/>
  <c r="V12" s="1"/>
  <c r="V11" s="1"/>
  <c r="V10" s="1"/>
  <c r="G13"/>
  <c r="H13"/>
  <c r="I13"/>
  <c r="J13"/>
  <c r="K13"/>
  <c r="L13"/>
  <c r="M13"/>
  <c r="N13"/>
  <c r="O13"/>
  <c r="P13"/>
  <c r="Q13"/>
  <c r="R13"/>
  <c r="S13"/>
  <c r="E13"/>
  <c r="G14"/>
  <c r="H14"/>
  <c r="I14"/>
  <c r="J14"/>
  <c r="K14"/>
  <c r="L14"/>
  <c r="M14"/>
  <c r="N14"/>
  <c r="O14"/>
  <c r="P14"/>
  <c r="Q14"/>
  <c r="R14"/>
  <c r="S14"/>
  <c r="T14"/>
  <c r="T13" s="1"/>
  <c r="U14"/>
  <c r="U13" s="1"/>
  <c r="E14"/>
  <c r="G10"/>
  <c r="H10"/>
  <c r="I10"/>
  <c r="J10"/>
  <c r="K10"/>
  <c r="L10"/>
  <c r="M10"/>
  <c r="N10"/>
  <c r="O10"/>
  <c r="P10"/>
  <c r="Q10"/>
  <c r="R10"/>
  <c r="S10"/>
  <c r="E10"/>
  <c r="F11"/>
  <c r="F10" s="1"/>
  <c r="G11"/>
  <c r="H11"/>
  <c r="I11"/>
  <c r="J11"/>
  <c r="K11"/>
  <c r="L11"/>
  <c r="M11"/>
  <c r="N11"/>
  <c r="O11"/>
  <c r="P11"/>
  <c r="Q11"/>
  <c r="R11"/>
  <c r="S11"/>
  <c r="T11"/>
  <c r="U11"/>
  <c r="U10" s="1"/>
  <c r="E11"/>
  <c r="T75"/>
  <c r="T73" s="1"/>
  <c r="W75"/>
  <c r="G73"/>
  <c r="H73"/>
  <c r="I73"/>
  <c r="J73"/>
  <c r="K73"/>
  <c r="L73"/>
  <c r="M73"/>
  <c r="N73"/>
  <c r="O73"/>
  <c r="P73"/>
  <c r="Q73"/>
  <c r="R73"/>
  <c r="S73"/>
  <c r="U73"/>
  <c r="E73"/>
  <c r="F60"/>
  <c r="F59" s="1"/>
  <c r="T60"/>
  <c r="V60"/>
  <c r="V59" s="1"/>
  <c r="W60"/>
  <c r="G59"/>
  <c r="H59"/>
  <c r="I59"/>
  <c r="J59"/>
  <c r="K59"/>
  <c r="L59"/>
  <c r="M59"/>
  <c r="N59"/>
  <c r="O59"/>
  <c r="P59"/>
  <c r="Q59"/>
  <c r="R59"/>
  <c r="S59"/>
  <c r="T59"/>
  <c r="U59"/>
  <c r="W59" s="1"/>
  <c r="E59"/>
  <c r="V20" l="1"/>
  <c r="V19" s="1"/>
  <c r="V15"/>
  <c r="V14" s="1"/>
  <c r="V13" s="1"/>
  <c r="F14"/>
  <c r="F13" s="1"/>
  <c r="F75"/>
  <c r="F32"/>
  <c r="T32"/>
  <c r="V32"/>
  <c r="W32"/>
  <c r="G30"/>
  <c r="H30"/>
  <c r="I30"/>
  <c r="J30"/>
  <c r="K30"/>
  <c r="L30"/>
  <c r="M30"/>
  <c r="N30"/>
  <c r="O30"/>
  <c r="P30"/>
  <c r="Q30"/>
  <c r="R30"/>
  <c r="S30"/>
  <c r="U30"/>
  <c r="E30"/>
  <c r="F73" l="1"/>
  <c r="V75"/>
  <c r="V73" s="1"/>
  <c r="T72"/>
  <c r="F72" s="1"/>
  <c r="T66"/>
  <c r="F66" s="1"/>
  <c r="F29"/>
  <c r="V29" s="1"/>
  <c r="V28" s="1"/>
  <c r="T29"/>
  <c r="T28" s="1"/>
  <c r="G95"/>
  <c r="H95"/>
  <c r="I95"/>
  <c r="I86" s="1"/>
  <c r="J95"/>
  <c r="K95"/>
  <c r="L95"/>
  <c r="M95"/>
  <c r="N95"/>
  <c r="O95"/>
  <c r="P95"/>
  <c r="Q95"/>
  <c r="R95"/>
  <c r="S95"/>
  <c r="U95"/>
  <c r="G91"/>
  <c r="H91"/>
  <c r="H86" s="1"/>
  <c r="I91"/>
  <c r="J91"/>
  <c r="K91"/>
  <c r="L91"/>
  <c r="M91"/>
  <c r="N91"/>
  <c r="O91"/>
  <c r="P91"/>
  <c r="Q91"/>
  <c r="R91"/>
  <c r="S91"/>
  <c r="U91"/>
  <c r="E91"/>
  <c r="G89"/>
  <c r="H89"/>
  <c r="I89"/>
  <c r="J89"/>
  <c r="K89"/>
  <c r="L89"/>
  <c r="M89"/>
  <c r="N89"/>
  <c r="O89"/>
  <c r="P89"/>
  <c r="Q89"/>
  <c r="R89"/>
  <c r="S89"/>
  <c r="U89"/>
  <c r="E89"/>
  <c r="G84"/>
  <c r="H84"/>
  <c r="I84"/>
  <c r="J84"/>
  <c r="K84"/>
  <c r="L84"/>
  <c r="M84"/>
  <c r="N84"/>
  <c r="O84"/>
  <c r="P84"/>
  <c r="Q84"/>
  <c r="R84"/>
  <c r="S84"/>
  <c r="U84"/>
  <c r="E84"/>
  <c r="G79"/>
  <c r="H79"/>
  <c r="I79"/>
  <c r="J79"/>
  <c r="K79"/>
  <c r="L79"/>
  <c r="M79"/>
  <c r="N79"/>
  <c r="O79"/>
  <c r="P79"/>
  <c r="Q79"/>
  <c r="R79"/>
  <c r="S79"/>
  <c r="U79"/>
  <c r="E79"/>
  <c r="W72"/>
  <c r="W68"/>
  <c r="W69"/>
  <c r="G71"/>
  <c r="H71"/>
  <c r="I71"/>
  <c r="J71"/>
  <c r="K71"/>
  <c r="L71"/>
  <c r="M71"/>
  <c r="N71"/>
  <c r="O71"/>
  <c r="P71"/>
  <c r="Q71"/>
  <c r="R71"/>
  <c r="S71"/>
  <c r="U71"/>
  <c r="W71" s="1"/>
  <c r="E71"/>
  <c r="T52"/>
  <c r="T53"/>
  <c r="T54"/>
  <c r="F54" s="1"/>
  <c r="V54" s="1"/>
  <c r="G49"/>
  <c r="H49"/>
  <c r="I49"/>
  <c r="J49"/>
  <c r="K49"/>
  <c r="L49"/>
  <c r="M49"/>
  <c r="N49"/>
  <c r="O49"/>
  <c r="P49"/>
  <c r="Q49"/>
  <c r="R49"/>
  <c r="S49"/>
  <c r="U49"/>
  <c r="E49"/>
  <c r="E48" s="1"/>
  <c r="F52"/>
  <c r="F53"/>
  <c r="V53" s="1"/>
  <c r="W66"/>
  <c r="G65"/>
  <c r="H65"/>
  <c r="I65"/>
  <c r="J65"/>
  <c r="K65"/>
  <c r="L65"/>
  <c r="M65"/>
  <c r="N65"/>
  <c r="O65"/>
  <c r="P65"/>
  <c r="Q65"/>
  <c r="R65"/>
  <c r="S65"/>
  <c r="U65"/>
  <c r="E65"/>
  <c r="G55"/>
  <c r="H55"/>
  <c r="I55"/>
  <c r="J55"/>
  <c r="K55"/>
  <c r="L55"/>
  <c r="M55"/>
  <c r="N55"/>
  <c r="O55"/>
  <c r="P55"/>
  <c r="Q55"/>
  <c r="R55"/>
  <c r="S55"/>
  <c r="U55"/>
  <c r="E55"/>
  <c r="V44"/>
  <c r="V43"/>
  <c r="V42" s="1"/>
  <c r="G39"/>
  <c r="H39"/>
  <c r="I39"/>
  <c r="J39"/>
  <c r="K39"/>
  <c r="L39"/>
  <c r="M39"/>
  <c r="N39"/>
  <c r="O39"/>
  <c r="P39"/>
  <c r="Q39"/>
  <c r="R39"/>
  <c r="S39"/>
  <c r="U39"/>
  <c r="V27"/>
  <c r="V26" s="1"/>
  <c r="E39"/>
  <c r="G35"/>
  <c r="H35"/>
  <c r="I35"/>
  <c r="J35"/>
  <c r="K35"/>
  <c r="L35"/>
  <c r="M35"/>
  <c r="N35"/>
  <c r="O35"/>
  <c r="P35"/>
  <c r="Q35"/>
  <c r="R35"/>
  <c r="S35"/>
  <c r="U35"/>
  <c r="E35"/>
  <c r="G33"/>
  <c r="H33"/>
  <c r="I33"/>
  <c r="J33"/>
  <c r="K33"/>
  <c r="L33"/>
  <c r="M33"/>
  <c r="N33"/>
  <c r="O33"/>
  <c r="P33"/>
  <c r="Q33"/>
  <c r="R33"/>
  <c r="S33"/>
  <c r="U33"/>
  <c r="E33"/>
  <c r="G28"/>
  <c r="H28"/>
  <c r="I28"/>
  <c r="J28"/>
  <c r="K28"/>
  <c r="L28"/>
  <c r="M28"/>
  <c r="N28"/>
  <c r="O28"/>
  <c r="P28"/>
  <c r="Q28"/>
  <c r="R28"/>
  <c r="S28"/>
  <c r="U28"/>
  <c r="E28"/>
  <c r="F26"/>
  <c r="G26"/>
  <c r="H26"/>
  <c r="I26"/>
  <c r="J26"/>
  <c r="K26"/>
  <c r="L26"/>
  <c r="M26"/>
  <c r="N26"/>
  <c r="O26"/>
  <c r="P26"/>
  <c r="Q26"/>
  <c r="R26"/>
  <c r="S26"/>
  <c r="T26"/>
  <c r="U26"/>
  <c r="E26"/>
  <c r="G21"/>
  <c r="H21"/>
  <c r="I21"/>
  <c r="J21"/>
  <c r="K21"/>
  <c r="L21"/>
  <c r="M21"/>
  <c r="N21"/>
  <c r="O21"/>
  <c r="P21"/>
  <c r="Q21"/>
  <c r="R21"/>
  <c r="S21"/>
  <c r="U21"/>
  <c r="E21"/>
  <c r="W79" l="1"/>
  <c r="F28"/>
  <c r="V72"/>
  <c r="V71" s="1"/>
  <c r="F71"/>
  <c r="T71"/>
  <c r="F65"/>
  <c r="V66"/>
  <c r="V65" s="1"/>
  <c r="T65"/>
  <c r="W65"/>
  <c r="V52"/>
  <c r="W85" l="1"/>
  <c r="E83"/>
  <c r="G70"/>
  <c r="H70"/>
  <c r="I70"/>
  <c r="J70"/>
  <c r="K70"/>
  <c r="L70"/>
  <c r="M70"/>
  <c r="N70"/>
  <c r="O70"/>
  <c r="P70"/>
  <c r="Q70"/>
  <c r="R70"/>
  <c r="S70"/>
  <c r="U70"/>
  <c r="E70"/>
  <c r="W70" l="1"/>
  <c r="W73"/>
  <c r="G17"/>
  <c r="H17"/>
  <c r="I17"/>
  <c r="J17"/>
  <c r="K17"/>
  <c r="L17"/>
  <c r="M17"/>
  <c r="N17"/>
  <c r="O17"/>
  <c r="P17"/>
  <c r="Q17"/>
  <c r="R17"/>
  <c r="S17"/>
  <c r="U17"/>
  <c r="U16" s="1"/>
  <c r="U24" s="1"/>
  <c r="E17"/>
  <c r="W50" l="1"/>
  <c r="W51"/>
  <c r="W52"/>
  <c r="W56"/>
  <c r="T50"/>
  <c r="T51"/>
  <c r="F51" s="1"/>
  <c r="V51" s="1"/>
  <c r="F50" l="1"/>
  <c r="F49" s="1"/>
  <c r="V50" l="1"/>
  <c r="V49" s="1"/>
  <c r="V48" s="1"/>
  <c r="V113" l="1"/>
  <c r="V112" s="1"/>
  <c r="E112"/>
  <c r="W55" l="1"/>
  <c r="W80" l="1"/>
  <c r="W82"/>
  <c r="T74"/>
  <c r="T70" s="1"/>
  <c r="F74" l="1"/>
  <c r="F70" s="1"/>
  <c r="V74" l="1"/>
  <c r="V70" s="1"/>
  <c r="T108" l="1"/>
  <c r="T107" s="1"/>
  <c r="W108"/>
  <c r="G107"/>
  <c r="H107"/>
  <c r="I107"/>
  <c r="J107"/>
  <c r="K107"/>
  <c r="L107"/>
  <c r="M107"/>
  <c r="N107"/>
  <c r="O107"/>
  <c r="P107"/>
  <c r="Q107"/>
  <c r="R107"/>
  <c r="S107"/>
  <c r="U107"/>
  <c r="E107"/>
  <c r="G67"/>
  <c r="H67"/>
  <c r="I67"/>
  <c r="J67"/>
  <c r="K67"/>
  <c r="L67"/>
  <c r="M67"/>
  <c r="N67"/>
  <c r="O67"/>
  <c r="P67"/>
  <c r="Q67"/>
  <c r="R67"/>
  <c r="S67"/>
  <c r="U67"/>
  <c r="U48" s="1"/>
  <c r="E67"/>
  <c r="W88"/>
  <c r="W90"/>
  <c r="W92"/>
  <c r="W96"/>
  <c r="W67" l="1"/>
  <c r="W107"/>
  <c r="F108"/>
  <c r="V108" l="1"/>
  <c r="V107" s="1"/>
  <c r="F107"/>
  <c r="G81" l="1"/>
  <c r="G76" s="1"/>
  <c r="H81"/>
  <c r="H76" s="1"/>
  <c r="I81"/>
  <c r="I76" s="1"/>
  <c r="J81"/>
  <c r="K81"/>
  <c r="L81"/>
  <c r="M81"/>
  <c r="N81"/>
  <c r="O81"/>
  <c r="P81"/>
  <c r="Q81"/>
  <c r="R81"/>
  <c r="S81"/>
  <c r="U81"/>
  <c r="U76" s="1"/>
  <c r="E81"/>
  <c r="W81" l="1"/>
  <c r="W49"/>
  <c r="W47" l="1"/>
  <c r="T38"/>
  <c r="W36" l="1"/>
  <c r="E37"/>
  <c r="W35" l="1"/>
  <c r="T103" l="1"/>
  <c r="F103" s="1"/>
  <c r="W103"/>
  <c r="G102"/>
  <c r="G101" s="1"/>
  <c r="H102"/>
  <c r="H101" s="1"/>
  <c r="I102"/>
  <c r="I101" s="1"/>
  <c r="J102"/>
  <c r="J101" s="1"/>
  <c r="K102"/>
  <c r="K101" s="1"/>
  <c r="L102"/>
  <c r="L101" s="1"/>
  <c r="M102"/>
  <c r="M101" s="1"/>
  <c r="N102"/>
  <c r="N101" s="1"/>
  <c r="O102"/>
  <c r="O101" s="1"/>
  <c r="P102"/>
  <c r="P101" s="1"/>
  <c r="Q102"/>
  <c r="Q101" s="1"/>
  <c r="R102"/>
  <c r="R101" s="1"/>
  <c r="S102"/>
  <c r="S101" s="1"/>
  <c r="U102"/>
  <c r="U101" s="1"/>
  <c r="E102"/>
  <c r="E101" s="1"/>
  <c r="T102" l="1"/>
  <c r="T101" s="1"/>
  <c r="V103"/>
  <c r="V102" s="1"/>
  <c r="V101" s="1"/>
  <c r="F102"/>
  <c r="F101" s="1"/>
  <c r="W102"/>
  <c r="W101" l="1"/>
  <c r="T22" l="1"/>
  <c r="W22"/>
  <c r="W28" s="1"/>
  <c r="F22" l="1"/>
  <c r="W21"/>
  <c r="W27" s="1"/>
  <c r="V22" l="1"/>
  <c r="T56"/>
  <c r="T55" s="1"/>
  <c r="T36" l="1"/>
  <c r="T35" s="1"/>
  <c r="T80" l="1"/>
  <c r="T79" s="1"/>
  <c r="U46"/>
  <c r="G46"/>
  <c r="H46"/>
  <c r="I46"/>
  <c r="J46"/>
  <c r="K46"/>
  <c r="L46"/>
  <c r="M46"/>
  <c r="N46"/>
  <c r="O46"/>
  <c r="P46"/>
  <c r="Q46"/>
  <c r="R46"/>
  <c r="S46"/>
  <c r="E46"/>
  <c r="F47"/>
  <c r="V47" s="1"/>
  <c r="V46" l="1"/>
  <c r="F46"/>
  <c r="F80"/>
  <c r="F79" s="1"/>
  <c r="V80" l="1"/>
  <c r="V79" s="1"/>
  <c r="F36"/>
  <c r="F35" s="1"/>
  <c r="V36" l="1"/>
  <c r="V35" s="1"/>
  <c r="T40" l="1"/>
  <c r="W40"/>
  <c r="G37"/>
  <c r="G25" s="1"/>
  <c r="H37"/>
  <c r="H25" s="1"/>
  <c r="I37"/>
  <c r="I25" s="1"/>
  <c r="J37"/>
  <c r="J25" s="1"/>
  <c r="K37"/>
  <c r="K25" s="1"/>
  <c r="L37"/>
  <c r="L25" s="1"/>
  <c r="M37"/>
  <c r="M25" s="1"/>
  <c r="N37"/>
  <c r="N25" s="1"/>
  <c r="O37"/>
  <c r="O25" s="1"/>
  <c r="P37"/>
  <c r="P25" s="1"/>
  <c r="Q37"/>
  <c r="Q25" s="1"/>
  <c r="R37"/>
  <c r="R25" s="1"/>
  <c r="S37"/>
  <c r="S25" s="1"/>
  <c r="U37"/>
  <c r="U25" s="1"/>
  <c r="W38"/>
  <c r="T37"/>
  <c r="F40" l="1"/>
  <c r="W39"/>
  <c r="W37"/>
  <c r="F38"/>
  <c r="V40"/>
  <c r="F37" l="1"/>
  <c r="V38"/>
  <c r="V37" s="1"/>
  <c r="T85" l="1"/>
  <c r="G83"/>
  <c r="H83"/>
  <c r="I83"/>
  <c r="J83"/>
  <c r="K83"/>
  <c r="L83"/>
  <c r="M83"/>
  <c r="N83"/>
  <c r="O83"/>
  <c r="P83"/>
  <c r="Q83"/>
  <c r="R83"/>
  <c r="S83"/>
  <c r="F85" l="1"/>
  <c r="T84"/>
  <c r="W84"/>
  <c r="U83"/>
  <c r="W83" s="1"/>
  <c r="V85"/>
  <c r="T83"/>
  <c r="T23"/>
  <c r="W23"/>
  <c r="W29" s="1"/>
  <c r="T18"/>
  <c r="W18"/>
  <c r="V83" l="1"/>
  <c r="V84"/>
  <c r="F83"/>
  <c r="F84"/>
  <c r="W17"/>
  <c r="W25" s="1"/>
  <c r="W26"/>
  <c r="F23"/>
  <c r="F21" s="1"/>
  <c r="T21"/>
  <c r="T17"/>
  <c r="F18"/>
  <c r="V23" l="1"/>
  <c r="V21" s="1"/>
  <c r="W16"/>
  <c r="F17"/>
  <c r="V18"/>
  <c r="W24" l="1"/>
  <c r="W15"/>
  <c r="W14" s="1"/>
  <c r="W13" s="1"/>
  <c r="W12" s="1"/>
  <c r="W11" s="1"/>
  <c r="W10" s="1"/>
  <c r="V17"/>
  <c r="T82" l="1"/>
  <c r="W31"/>
  <c r="W34"/>
  <c r="W41"/>
  <c r="W106"/>
  <c r="E25"/>
  <c r="T92"/>
  <c r="T68"/>
  <c r="T67" s="1"/>
  <c r="T69"/>
  <c r="F69" s="1"/>
  <c r="V69" s="1"/>
  <c r="T34"/>
  <c r="T33" s="1"/>
  <c r="W33"/>
  <c r="T90"/>
  <c r="T88"/>
  <c r="G87"/>
  <c r="G86" s="1"/>
  <c r="H87"/>
  <c r="I87"/>
  <c r="J87"/>
  <c r="K87"/>
  <c r="L87"/>
  <c r="M87"/>
  <c r="N87"/>
  <c r="O87"/>
  <c r="P87"/>
  <c r="Q87"/>
  <c r="R87"/>
  <c r="S87"/>
  <c r="U87"/>
  <c r="U86" s="1"/>
  <c r="E87"/>
  <c r="G105"/>
  <c r="G104" s="1"/>
  <c r="H105"/>
  <c r="H104" s="1"/>
  <c r="I105"/>
  <c r="I104" s="1"/>
  <c r="J105"/>
  <c r="J104" s="1"/>
  <c r="K105"/>
  <c r="K104" s="1"/>
  <c r="L105"/>
  <c r="L104" s="1"/>
  <c r="M105"/>
  <c r="M104" s="1"/>
  <c r="N105"/>
  <c r="N104" s="1"/>
  <c r="O105"/>
  <c r="O104" s="1"/>
  <c r="P105"/>
  <c r="P104" s="1"/>
  <c r="Q105"/>
  <c r="Q104" s="1"/>
  <c r="R105"/>
  <c r="R104" s="1"/>
  <c r="S105"/>
  <c r="S104" s="1"/>
  <c r="U105"/>
  <c r="U104" s="1"/>
  <c r="E105"/>
  <c r="E104" s="1"/>
  <c r="T96"/>
  <c r="E95"/>
  <c r="T31"/>
  <c r="T30" s="1"/>
  <c r="T106"/>
  <c r="T41"/>
  <c r="F92" l="1"/>
  <c r="F91" s="1"/>
  <c r="T91"/>
  <c r="W86"/>
  <c r="F96"/>
  <c r="F95" s="1"/>
  <c r="T95"/>
  <c r="F90"/>
  <c r="F89" s="1"/>
  <c r="T89"/>
  <c r="F41"/>
  <c r="F39" s="1"/>
  <c r="T39"/>
  <c r="V41"/>
  <c r="V39" s="1"/>
  <c r="F31"/>
  <c r="F30" s="1"/>
  <c r="W76"/>
  <c r="W95"/>
  <c r="W87"/>
  <c r="W89"/>
  <c r="W91"/>
  <c r="T87"/>
  <c r="F82"/>
  <c r="T81"/>
  <c r="T76" s="1"/>
  <c r="F68"/>
  <c r="F67" s="1"/>
  <c r="T105"/>
  <c r="T104" s="1"/>
  <c r="F106"/>
  <c r="W30"/>
  <c r="F34"/>
  <c r="F33" s="1"/>
  <c r="W105"/>
  <c r="F56"/>
  <c r="F55" s="1"/>
  <c r="V90"/>
  <c r="V89" s="1"/>
  <c r="W104"/>
  <c r="F87"/>
  <c r="V88"/>
  <c r="V87" s="1"/>
  <c r="V96" l="1"/>
  <c r="V95" s="1"/>
  <c r="F86"/>
  <c r="T86"/>
  <c r="V92"/>
  <c r="V91" s="1"/>
  <c r="T25"/>
  <c r="F25"/>
  <c r="V31"/>
  <c r="V30" s="1"/>
  <c r="V68"/>
  <c r="V67" s="1"/>
  <c r="V34"/>
  <c r="V33" s="1"/>
  <c r="F81"/>
  <c r="F76" s="1"/>
  <c r="V82"/>
  <c r="V81" s="1"/>
  <c r="V76" s="1"/>
  <c r="L109"/>
  <c r="L110" s="1"/>
  <c r="L111" s="1"/>
  <c r="P109"/>
  <c r="P110" s="1"/>
  <c r="P111" s="1"/>
  <c r="M109"/>
  <c r="M110" s="1"/>
  <c r="M111" s="1"/>
  <c r="Q109"/>
  <c r="Q110" s="1"/>
  <c r="Q111" s="1"/>
  <c r="J109"/>
  <c r="J110" s="1"/>
  <c r="J111" s="1"/>
  <c r="O109"/>
  <c r="O110" s="1"/>
  <c r="O111" s="1"/>
  <c r="S109"/>
  <c r="S110" s="1"/>
  <c r="S111" s="1"/>
  <c r="N109"/>
  <c r="N110" s="1"/>
  <c r="N111" s="1"/>
  <c r="R109"/>
  <c r="R110" s="1"/>
  <c r="R111" s="1"/>
  <c r="E109"/>
  <c r="E110" s="1"/>
  <c r="E111" s="1"/>
  <c r="K109"/>
  <c r="K110" s="1"/>
  <c r="K111" s="1"/>
  <c r="I109"/>
  <c r="I110" s="1"/>
  <c r="I111" s="1"/>
  <c r="F105"/>
  <c r="F104" s="1"/>
  <c r="V106"/>
  <c r="V105" s="1"/>
  <c r="V104" s="1"/>
  <c r="V56"/>
  <c r="V55" s="1"/>
  <c r="W48"/>
  <c r="V86" l="1"/>
  <c r="V25"/>
  <c r="G109"/>
  <c r="H109"/>
  <c r="W74" l="1"/>
  <c r="U109" l="1"/>
  <c r="G110"/>
  <c r="G111" s="1"/>
  <c r="H110"/>
  <c r="H111" s="1"/>
  <c r="W109" l="1"/>
  <c r="U110"/>
  <c r="T109"/>
  <c r="T110" s="1"/>
  <c r="T111" s="1"/>
  <c r="F109"/>
  <c r="F110" s="1"/>
  <c r="F111" s="1"/>
  <c r="W110" l="1"/>
  <c r="U111"/>
  <c r="W111" s="1"/>
  <c r="V109"/>
  <c r="V110" s="1"/>
  <c r="V111" s="1"/>
</calcChain>
</file>

<file path=xl/sharedStrings.xml><?xml version="1.0" encoding="utf-8"?>
<sst xmlns="http://schemas.openxmlformats.org/spreadsheetml/2006/main" count="235" uniqueCount="160">
  <si>
    <t>Капітальний ремонт інших об’єктів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</si>
  <si>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</si>
  <si>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</si>
  <si>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</si>
  <si>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</si>
  <si>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</si>
  <si>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</si>
  <si>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</si>
  <si>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</si>
  <si>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</si>
  <si>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</si>
  <si>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</si>
  <si>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</si>
  <si>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02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</si>
  <si>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</si>
  <si>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</si>
  <si>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</si>
  <si>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</si>
  <si>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% виконання</t>
  </si>
  <si>
    <t>Заходи з енергозбереження</t>
  </si>
  <si>
    <t xml:space="preserve">Капітальні трансферти підприємствам (установам, організаціям) </t>
  </si>
  <si>
    <t xml:space="preserve">Придбання обладнання і предметів довгострокового користування 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</si>
  <si>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</si>
  <si>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</si>
  <si>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</si>
  <si>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</si>
  <si>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0212010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</si>
  <si>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</si>
  <si>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</si>
  <si>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</si>
  <si>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0217520</t>
  </si>
  <si>
    <t>Реалізація Національної програми інформатизації</t>
  </si>
  <si>
    <t>Упрівління освіти міської ради</t>
  </si>
  <si>
    <t>2281</t>
  </si>
  <si>
    <t xml:space="preserve">Надання загальної середньої освіти закладами загальної середньої освіти 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</si>
  <si>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</si>
  <si>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</si>
  <si>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</si>
  <si>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</si>
  <si>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</si>
  <si>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</si>
  <si>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</si>
  <si>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</si>
  <si>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</si>
  <si>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</si>
  <si>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Управління житлово-комун.господарства та будівництва Ніжинської міської ради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</si>
  <si>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</si>
  <si>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</si>
  <si>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</si>
  <si>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</si>
  <si>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освіта                                                  1200</t>
  </si>
  <si>
    <t>Обсяги</t>
  </si>
  <si>
    <t>капітальних вкладень бюджету Ніжинської міської ТГ у розрізі інвестиційних проектів</t>
  </si>
  <si>
    <t>Заходи та роботи з територіальної оборони</t>
  </si>
  <si>
    <t>Капітальний ремонт частини даху ЗОШ № 7 м.Ніжин, вул. Гоголя,15 Чернігівська обл., в т.ч. ПКД</t>
  </si>
  <si>
    <t>0611021</t>
  </si>
  <si>
    <t>0212100</t>
  </si>
  <si>
    <t>Стоматологічна допомога населенню</t>
  </si>
  <si>
    <t>0218240</t>
  </si>
  <si>
    <t>Експлуатація та технічне обслуговування житлового фонду</t>
  </si>
  <si>
    <t>Заходи із запобігання та ліквідації надзвичайних ситуацій та наслідків стихійного лиха</t>
  </si>
  <si>
    <t>у 2025 році</t>
  </si>
  <si>
    <t>Обсяг капітальних вкладень місцевого бюджету у 2025 році, гривень</t>
  </si>
  <si>
    <t>Управління ЖКГ та будівництва</t>
  </si>
  <si>
    <t>1211300</t>
  </si>
  <si>
    <t>Будівництво освітніх установ та закладів</t>
  </si>
  <si>
    <t>Будівництво спортивного залу ЗОШ № 10 в т.ч. ПКД</t>
  </si>
  <si>
    <t>1217461</t>
  </si>
  <si>
    <t>Будівництво світлофорного об’єкта по вул. Незалежності в м. Ніжин, Чернігівської області в т.ч. ПКД</t>
  </si>
  <si>
    <t xml:space="preserve">Комплексна програма енергоефективності бюджетної, комунальної та житлової сфер  Ніжинської  міської ТГ "Будівництво  мережевої  сонячної  електростанції на 130кВт для власного споживання  електричної енергії КП "НУВКГ" (ВНС "Червона Гребля") </t>
  </si>
  <si>
    <t xml:space="preserve">Виготовлення ПКД по будівництву світлофорного об’єкта на перехресті вул. Шевченка - вул. Синяківська в  м. Ніжин, Чернігівської області 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</si>
  <si>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</si>
  <si>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</si>
  <si>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Обладнання  та предмети довгострокового користування</t>
  </si>
  <si>
    <t>Інша діяльність у сфері державного управління</t>
  </si>
  <si>
    <t>Програма сприяння розвитку волонтерства Ніжинської територіальної громади на 2023-2027роки</t>
  </si>
  <si>
    <t>0210180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</si>
  <si>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2025рік</t>
  </si>
  <si>
    <t>Капітальне будівництво (придбання) житла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</si>
  <si>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2025-2027 роки</t>
  </si>
  <si>
    <t>3121</t>
  </si>
  <si>
    <t>0217350</t>
  </si>
  <si>
    <t>Розроблення схем планування та забудови територій (містобудівна документація)</t>
  </si>
  <si>
    <t>МЦП "Розробка схем та пректних рішень масового застосування та детального планування"(Розроблення комплексного плану просторового розвитку)</t>
  </si>
  <si>
    <t>Програма інформатизації Ніжинської міської територіальної громади на 2024 - 2026 роки</t>
  </si>
  <si>
    <t>Програма розвитку цивільного захисту Ніжинської міської територіальної громади на 2025 рік</t>
  </si>
  <si>
    <t>Програма розвитку цивільного захисту  Ніжинської міської ТГ на 2025 рік (нове будівництво міської автоматизованої системи центрального оповіщення м.Ніжина)</t>
  </si>
  <si>
    <t>Капітальний ремонт та обладнання найпростішого укриття у підвальному приміщенні (№ 2) ЗОШ № 7 в т.ч. ПКД</t>
  </si>
  <si>
    <t>Капітальний ремонт примусової вентиляції та приміщення захисної споруди цивільного захисту ЗОШ № 7 в т.ч.ПКД"</t>
  </si>
  <si>
    <t>Виготовлення проектно-кошторисної документації по об'єкту "Капітальний ремонт вентиляції в укритті ННВК № 16"</t>
  </si>
  <si>
    <t>Виготовлення проектно-кошторисної документації по об'єкту "Капітальний ремонт вентиляційної системи в укритті ЗОШ № 17"</t>
  </si>
  <si>
    <t>0611070</t>
  </si>
  <si>
    <t>Надання позашкільної освіти закладами позашкільної освіти, заходи із позашкільної роботи з дітьми</t>
  </si>
  <si>
    <t>Виготовлення проектно-кошторисної документації по об'єкту "Капітальний ремонт вентиляції в укритті БДЮ</t>
  </si>
  <si>
    <t>0611300</t>
  </si>
  <si>
    <t>0617640</t>
  </si>
  <si>
    <t xml:space="preserve">Обладнання і предмети довгострокового користування </t>
  </si>
  <si>
    <t>0810160</t>
  </si>
  <si>
    <t>Капітальний  ремонт огорожі (встановлення паркану секційного) у Територіальному центрі по вул. Шевченка,99Є у м.Ніжин Чернігівської області</t>
  </si>
  <si>
    <t>Забезпечення діяльності палаців і будинків культури</t>
  </si>
  <si>
    <t>Цифрова, звукова робоча станція</t>
  </si>
  <si>
    <t>Інші заходи в галузі  культури і мистецтва</t>
  </si>
  <si>
    <t>Програма розвитку культури, мистецтва і охорони культурної спадщини на 2025 рік</t>
  </si>
  <si>
    <t>Проведення навчально-тренувальних зборів і змагань з олімпійських видів спорту</t>
  </si>
  <si>
    <t>Програма розвитку фізичної культури та спорту відділу з питань фізичної культури та спорту  на 2025 рік( придбання інвентарю-страхувального подіума для тренера з спортивної гімнастики)</t>
  </si>
  <si>
    <t>1210180</t>
  </si>
  <si>
    <t>1216011</t>
  </si>
  <si>
    <t>3131</t>
  </si>
  <si>
    <t>1217640</t>
  </si>
  <si>
    <t>Капітальний ремонт житлового фонду (приміщень)</t>
  </si>
  <si>
    <t>Міська цільова програма з капітального ремонту ліфтів в багатоквартирних житлових будинках Ніжинської міської територіальної громади на 2025рік</t>
  </si>
  <si>
    <t>Міська програма реалізації повноважень міської ради у галузі земельних відносин на 2024 рік</t>
  </si>
  <si>
    <t>Субвенція з ОБ на виконання доручень виборців депутатами обласної ради (придбанняреєстраторадобового моніторування артеріального тиску до професійної системи добового моніторингу)</t>
  </si>
  <si>
    <t xml:space="preserve">Субвенція з ДБ МБ на реалізацію публічного інвестиційного проекту забезпечення якісної, сучасної та доступної загальної середньої освіти "Нова українська школа" 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</si>
  <si>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</si>
  <si>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</si>
  <si>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Субвенція з ОБ на виконання доручень виборців депутатами обласної ради (придбання крісла масажного)</t>
  </si>
  <si>
    <t>ПРОФІНАНСОВАНО у березні</t>
  </si>
  <si>
    <t>профінансовано  за  березень</t>
  </si>
  <si>
    <t>профінанс в  березні</t>
  </si>
  <si>
    <t>Виконавчий комітет міської ради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</si>
  <si>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2025 рік (капітальний ремонт частини будівлі головного корпусу №1 та №2 КНП ЦМЛ під відділення реабілітації) (вільний залишок)</t>
  </si>
  <si>
    <t xml:space="preserve">Управління освіти міської ради    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</si>
  <si>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</si>
  <si>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Субвенція з місцевого бюджету за рахунок залишку освітньої субвенції, що утворилася на початок бюджетного періоду (засоби навчання та обладнання для забезпечення викладання предмета "Захист України") вільний залишок</t>
  </si>
  <si>
    <t>Будівництво установ та закладів соціальної сфери</t>
  </si>
  <si>
    <t>Реконструкція та реставрація інших об’єктів</t>
  </si>
  <si>
    <t>Виготовлення ПКД по об’єкту "Реконструкція нежитлової будівлі (дитячий садок) під соціальний гуртожиток за адресою вул. Овдіївська, 198 е, м. Ніжин, Чернігівської області (вільний залишок)</t>
  </si>
  <si>
    <t>0611292</t>
  </si>
  <si>
    <t>1213250</t>
  </si>
  <si>
    <t>3142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</si>
  <si>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2025 рік в т.ч. капітальний ремонт частини будівлі головного корпусу №1 та №2 КНП ЦМЛ під відділення реабілітації - 6184402,00 - вільний залишок</t>
  </si>
  <si>
    <t>0216086</t>
  </si>
  <si>
    <t>Інша діяльність щодо забезпечення житлом громадян</t>
  </si>
  <si>
    <t>0218110</t>
  </si>
  <si>
    <t>Програма підвищення стійкості територіальних громад до кризових ситуацій, викликаних припиненням надання чи погіршенням якості важливихдля їх життєдіяльностіпослуг або припиненням здійсненняжиттєво важливих функцій Ніжинської міської ТГ на 2024-2025 роки (вільний залишок)</t>
  </si>
  <si>
    <t>Комплексна програма заходів та робіт з територіальної оборони  Ніжинської міської територіальної громади на 2025 рік в т.ч. вільний залишок - 5600000,00</t>
  </si>
  <si>
    <t>Співфінансування заходів, що реалізуються за рахунок субвенції з ДБ МБ на реалізацію публічного проекту на забезпечення якісної, сучасної та доступної загальної середньої освіти "Нова українська школа"</t>
  </si>
  <si>
    <t>Співфінансування субвенції з ДБ МБ  на реалізацію публічного інвестиційного проекту на забезпечення якісної , сучасної та доступної загальної середньої освіти "Нова українська школа" у 2025 році (20%) вільний залишок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</si>
  <si>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</si>
  <si>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Співфінансування субвенції з місцевого бюджету за рахунок залишку освітньої субвенції, що утворилася на початок бюджетного періоду (вільний залишок)</t>
  </si>
  <si>
    <t>0611291</t>
  </si>
  <si>
    <t>Організація благоустрою населених пунктів</t>
  </si>
  <si>
    <t>Придбання саджанців багаторічних рослин</t>
  </si>
  <si>
    <t>1216030</t>
  </si>
  <si>
    <t>Внески до статутного капіталу суб’єктів господарювання</t>
  </si>
  <si>
    <t>МЦП "Розвитку та фінансової підтримки комунальних підприємств Ніжинської міської ТГ на 2025 рік"( КП "НУВКГ)</t>
  </si>
  <si>
    <t>Програма розвитку цивільного захисту Ніжинської міської територіальної громади на 2025 рік (вільний залишок)</t>
  </si>
  <si>
    <t>1217670</t>
  </si>
  <si>
    <t>1218110</t>
  </si>
  <si>
    <t>0611183</t>
  </si>
  <si>
    <t>0611262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</si>
  <si>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</si>
  <si>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Субвенція з ДБ МБ на реалізацію публічного інвестиційного проекту на облаштування безпечних умов у закладах, що надають загальну середню освіту (облаштування укриттів)</t>
  </si>
  <si>
    <t>Субвенція з ОБ на виконання доручень виборців депутатами обласної ради (сценічний одяг)</t>
  </si>
  <si>
    <t>Комплексна програма енергоефективності бюджетної, комунальної та житлової сфер  Ніжинської  міської ТГ  на 2025-2027 роки "Капітальний ремонт шляхом  проведення термомодернізації ДНЗ № 17"</t>
  </si>
  <si>
    <t xml:space="preserve">Касові на 01.04.2025  </t>
  </si>
  <si>
    <t>станом на 01.04.2025 р.</t>
  </si>
  <si>
    <t>Надання спеціалізованої освіти мистецькими школами</t>
  </si>
  <si>
    <t>Програма розвитку міжнародної та інвестиційної діяльності в Ніжинській міській ТГ (посилення технічної спроможності комунальних підприємств міста)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</si>
</sst>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6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i/>
      <sz val="18"/>
      <name val="Arial Cyr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sz val="14"/>
      <color indexed="8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"/>
      <color theme="10"/>
      <name val="Arial Cyr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>
      <alignment vertical="top"/>
    </xf>
    <xf numFmtId="0" fontId="49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0" fontId="0" fillId="0" borderId="1" xfId="0" applyBorder="1"/>
    <xf numFmtId="0" fontId="12" fillId="2" borderId="2" xfId="0" applyFont="1" applyFill="1" applyBorder="1"/>
    <xf numFmtId="0" fontId="24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2" fillId="5" borderId="2" xfId="0" applyFont="1" applyFill="1" applyBorder="1"/>
    <xf numFmtId="49" fontId="17" fillId="5" borderId="2" xfId="0" applyNumberFormat="1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9" fillId="5" borderId="2" xfId="0" applyFont="1" applyFill="1" applyBorder="1" applyAlignment="1">
      <alignment horizontal="left" vertical="center" wrapText="1"/>
    </xf>
    <xf numFmtId="4" fontId="29" fillId="5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top" wrapText="1"/>
    </xf>
    <xf numFmtId="0" fontId="28" fillId="2" borderId="5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49" fontId="7" fillId="7" borderId="2" xfId="0" applyNumberFormat="1" applyFont="1" applyFill="1" applyBorder="1" applyAlignment="1">
      <alignment horizontal="center"/>
    </xf>
    <xf numFmtId="0" fontId="9" fillId="7" borderId="2" xfId="0" applyFont="1" applyFill="1" applyBorder="1" applyAlignment="1">
      <alignment horizontal="left" wrapText="1"/>
    </xf>
    <xf numFmtId="0" fontId="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/>
    </xf>
    <xf numFmtId="0" fontId="12" fillId="8" borderId="2" xfId="0" applyFont="1" applyFill="1" applyBorder="1"/>
    <xf numFmtId="49" fontId="12" fillId="8" borderId="2" xfId="0" applyNumberFormat="1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/>
    </xf>
    <xf numFmtId="0" fontId="29" fillId="8" borderId="2" xfId="0" applyFont="1" applyFill="1" applyBorder="1" applyAlignment="1">
      <alignment horizontal="left" wrapText="1"/>
    </xf>
    <xf numFmtId="0" fontId="12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0" fillId="5" borderId="2" xfId="0" applyFill="1" applyBorder="1"/>
    <xf numFmtId="0" fontId="12" fillId="9" borderId="2" xfId="0" applyFont="1" applyFill="1" applyBorder="1"/>
    <xf numFmtId="0" fontId="34" fillId="0" borderId="2" xfId="0" applyFont="1" applyFill="1" applyBorder="1" applyAlignment="1">
      <alignment horizontal="left" vertical="top" wrapText="1"/>
    </xf>
    <xf numFmtId="49" fontId="17" fillId="5" borderId="2" xfId="0" applyNumberFormat="1" applyFont="1" applyFill="1" applyBorder="1" applyAlignment="1">
      <alignment horizontal="center"/>
    </xf>
    <xf numFmtId="4" fontId="28" fillId="0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Border="1" applyAlignment="1">
      <alignment horizontal="center" vertical="center"/>
    </xf>
    <xf numFmtId="4" fontId="30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29" fillId="8" borderId="2" xfId="0" applyNumberFormat="1" applyFont="1" applyFill="1" applyBorder="1" applyAlignment="1">
      <alignment horizontal="center" vertical="center"/>
    </xf>
    <xf numFmtId="4" fontId="29" fillId="7" borderId="2" xfId="0" applyNumberFormat="1" applyFont="1" applyFill="1" applyBorder="1" applyAlignment="1">
      <alignment horizontal="center" vertical="center"/>
    </xf>
    <xf numFmtId="4" fontId="29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39" fillId="0" borderId="2" xfId="0" applyNumberFormat="1" applyFont="1" applyFill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9" fillId="4" borderId="2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29" fillId="6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22" fillId="0" borderId="0" xfId="0" applyFont="1"/>
    <xf numFmtId="0" fontId="0" fillId="3" borderId="2" xfId="0" applyFill="1" applyBorder="1" applyAlignment="1">
      <alignment horizontal="center" vertical="center"/>
    </xf>
    <xf numFmtId="0" fontId="40" fillId="5" borderId="2" xfId="0" applyFont="1" applyFill="1" applyBorder="1" applyAlignment="1">
      <alignment wrapText="1"/>
    </xf>
    <xf numFmtId="166" fontId="40" fillId="5" borderId="5" xfId="1" applyNumberFormat="1" applyFont="1" applyFill="1" applyBorder="1" applyAlignment="1">
      <alignment vertical="top" wrapText="1"/>
    </xf>
    <xf numFmtId="49" fontId="8" fillId="9" borderId="2" xfId="0" applyNumberFormat="1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wrapText="1"/>
    </xf>
    <xf numFmtId="4" fontId="29" fillId="9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 vertical="center" wrapText="1"/>
    </xf>
    <xf numFmtId="0" fontId="43" fillId="0" borderId="2" xfId="0" applyFont="1" applyBorder="1" applyAlignment="1">
      <alignment wrapText="1"/>
    </xf>
    <xf numFmtId="0" fontId="42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4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37" fillId="9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49" fontId="17" fillId="6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46" fillId="6" borderId="2" xfId="0" applyFont="1" applyFill="1" applyBorder="1" applyAlignment="1">
      <alignment horizontal="left" wrapText="1"/>
    </xf>
    <xf numFmtId="0" fontId="46" fillId="8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29" fillId="6" borderId="2" xfId="0" applyNumberFormat="1" applyFont="1" applyFill="1" applyBorder="1" applyAlignment="1">
      <alignment horizontal="center"/>
    </xf>
    <xf numFmtId="4" fontId="29" fillId="2" borderId="2" xfId="0" applyNumberFormat="1" applyFont="1" applyFill="1" applyBorder="1" applyAlignment="1">
      <alignment horizontal="center"/>
    </xf>
    <xf numFmtId="4" fontId="28" fillId="2" borderId="2" xfId="0" applyNumberFormat="1" applyFont="1" applyFill="1" applyBorder="1" applyAlignment="1">
      <alignment horizontal="center"/>
    </xf>
    <xf numFmtId="4" fontId="29" fillId="2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49" fontId="23" fillId="5" borderId="2" xfId="0" applyNumberFormat="1" applyFont="1" applyFill="1" applyBorder="1" applyAlignment="1">
      <alignment horizontal="center"/>
    </xf>
    <xf numFmtId="4" fontId="43" fillId="0" borderId="2" xfId="0" applyNumberFormat="1" applyFont="1" applyFill="1" applyBorder="1" applyAlignment="1">
      <alignment horizontal="center" vertical="center"/>
    </xf>
    <xf numFmtId="4" fontId="37" fillId="5" borderId="2" xfId="0" applyNumberFormat="1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 vertical="center" wrapText="1"/>
    </xf>
    <xf numFmtId="0" fontId="43" fillId="0" borderId="2" xfId="0" applyFont="1" applyFill="1" applyBorder="1" applyAlignment="1">
      <alignment vertical="center" wrapText="1"/>
    </xf>
    <xf numFmtId="0" fontId="48" fillId="5" borderId="2" xfId="0" applyFont="1" applyFill="1" applyBorder="1" applyAlignment="1">
      <alignment wrapText="1"/>
    </xf>
    <xf numFmtId="2" fontId="0" fillId="4" borderId="2" xfId="0" applyNumberFormat="1" applyFill="1" applyBorder="1"/>
    <xf numFmtId="0" fontId="0" fillId="4" borderId="2" xfId="0" applyFill="1" applyBorder="1"/>
    <xf numFmtId="0" fontId="0" fillId="4" borderId="0" xfId="0" applyFill="1"/>
    <xf numFmtId="0" fontId="0" fillId="5" borderId="2" xfId="0" applyFill="1" applyBorder="1" applyAlignment="1">
      <alignment wrapText="1"/>
    </xf>
    <xf numFmtId="49" fontId="24" fillId="4" borderId="2" xfId="0" applyNumberFormat="1" applyFont="1" applyFill="1" applyBorder="1" applyAlignment="1">
      <alignment horizontal="center"/>
    </xf>
    <xf numFmtId="0" fontId="47" fillId="5" borderId="2" xfId="0" applyFont="1" applyFill="1" applyBorder="1"/>
    <xf numFmtId="0" fontId="15" fillId="2" borderId="2" xfId="0" applyFont="1" applyFill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/>
    </xf>
    <xf numFmtId="4" fontId="38" fillId="4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4" fontId="39" fillId="4" borderId="2" xfId="0" applyNumberFormat="1" applyFont="1" applyFill="1" applyBorder="1" applyAlignment="1">
      <alignment horizontal="center" vertical="center"/>
    </xf>
    <xf numFmtId="49" fontId="7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4" fontId="29" fillId="9" borderId="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0" fillId="5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justify" vertical="top" wrapText="1"/>
    </xf>
    <xf numFmtId="0" fontId="28" fillId="4" borderId="2" xfId="0" applyFont="1" applyFill="1" applyBorder="1" applyAlignment="1">
      <alignment horizontal="justify" vertical="top" wrapText="1"/>
    </xf>
    <xf numFmtId="0" fontId="51" fillId="5" borderId="5" xfId="0" applyFont="1" applyFill="1" applyBorder="1" applyAlignment="1">
      <alignment horizontal="left" vertical="center" wrapText="1"/>
    </xf>
    <xf numFmtId="0" fontId="52" fillId="5" borderId="2" xfId="0" applyFont="1" applyFill="1" applyBorder="1" applyAlignment="1">
      <alignment vertical="center" wrapText="1"/>
    </xf>
    <xf numFmtId="0" fontId="47" fillId="5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NumberFormat="1" applyFont="1" applyBorder="1" applyAlignment="1">
      <alignment vertical="center" wrapText="1"/>
    </xf>
    <xf numFmtId="0" fontId="54" fillId="5" borderId="2" xfId="0" applyNumberFormat="1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left" wrapText="1"/>
    </xf>
    <xf numFmtId="0" fontId="45" fillId="0" borderId="2" xfId="0" applyFont="1" applyBorder="1" applyAlignment="1">
      <alignment wrapText="1"/>
    </xf>
    <xf numFmtId="0" fontId="55" fillId="5" borderId="2" xfId="0" applyFont="1" applyFill="1" applyBorder="1" applyAlignment="1">
      <alignment wrapText="1"/>
    </xf>
    <xf numFmtId="0" fontId="45" fillId="5" borderId="2" xfId="0" applyFont="1" applyFill="1" applyBorder="1" applyAlignment="1">
      <alignment vertical="top" wrapText="1"/>
    </xf>
    <xf numFmtId="49" fontId="56" fillId="5" borderId="2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vertical="top" wrapText="1"/>
    </xf>
    <xf numFmtId="0" fontId="47" fillId="5" borderId="2" xfId="0" applyFont="1" applyFill="1" applyBorder="1" applyAlignment="1">
      <alignment horizontal="center"/>
    </xf>
    <xf numFmtId="0" fontId="57" fillId="5" borderId="2" xfId="0" applyFont="1" applyFill="1" applyBorder="1"/>
    <xf numFmtId="0" fontId="53" fillId="5" borderId="2" xfId="0" applyFont="1" applyFill="1" applyBorder="1" applyAlignment="1">
      <alignment horizontal="left" vertical="top" wrapText="1"/>
    </xf>
    <xf numFmtId="0" fontId="43" fillId="0" borderId="2" xfId="0" applyNumberFormat="1" applyFont="1" applyBorder="1" applyAlignment="1">
      <alignment horizontal="left" wrapText="1"/>
    </xf>
    <xf numFmtId="166" fontId="53" fillId="5" borderId="5" xfId="1" applyNumberFormat="1" applyFont="1" applyFill="1" applyBorder="1" applyAlignment="1">
      <alignment horizontal="center" wrapText="1"/>
    </xf>
    <xf numFmtId="0" fontId="59" fillId="9" borderId="2" xfId="0" applyFont="1" applyFill="1" applyBorder="1" applyAlignment="1">
      <alignment horizontal="center" vertical="center" wrapText="1"/>
    </xf>
    <xf numFmtId="0" fontId="47" fillId="9" borderId="2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center" vertical="center" wrapText="1"/>
    </xf>
    <xf numFmtId="4" fontId="29" fillId="5" borderId="5" xfId="0" applyNumberFormat="1" applyFont="1" applyFill="1" applyBorder="1" applyAlignment="1">
      <alignment horizontal="center" vertical="center" wrapText="1"/>
    </xf>
    <xf numFmtId="4" fontId="28" fillId="0" borderId="9" xfId="0" applyNumberFormat="1" applyFont="1" applyFill="1" applyBorder="1" applyAlignment="1">
      <alignment horizontal="center" vertical="center" wrapText="1"/>
    </xf>
    <xf numFmtId="4" fontId="28" fillId="0" borderId="9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2" fontId="28" fillId="0" borderId="9" xfId="0" applyNumberFormat="1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45" fillId="4" borderId="2" xfId="0" applyFont="1" applyFill="1" applyBorder="1" applyAlignment="1">
      <alignment vertical="top" wrapText="1"/>
    </xf>
    <xf numFmtId="0" fontId="12" fillId="10" borderId="2" xfId="0" applyFont="1" applyFill="1" applyBorder="1"/>
    <xf numFmtId="0" fontId="27" fillId="10" borderId="2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left" vertical="center" wrapText="1"/>
    </xf>
    <xf numFmtId="4" fontId="37" fillId="10" borderId="2" xfId="0" applyNumberFormat="1" applyFont="1" applyFill="1" applyBorder="1" applyAlignment="1">
      <alignment horizontal="center" vertical="center" wrapText="1"/>
    </xf>
    <xf numFmtId="49" fontId="7" fillId="10" borderId="2" xfId="0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left" vertical="center" wrapText="1"/>
    </xf>
    <xf numFmtId="4" fontId="29" fillId="10" borderId="2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/>
    </xf>
    <xf numFmtId="0" fontId="40" fillId="10" borderId="2" xfId="0" applyFont="1" applyFill="1" applyBorder="1"/>
    <xf numFmtId="49" fontId="8" fillId="10" borderId="2" xfId="0" applyNumberFormat="1" applyFont="1" applyFill="1" applyBorder="1" applyAlignment="1">
      <alignment horizontal="center" wrapText="1"/>
    </xf>
    <xf numFmtId="49" fontId="29" fillId="1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58" fillId="5" borderId="2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0" fontId="60" fillId="5" borderId="2" xfId="0" applyFont="1" applyFill="1" applyBorder="1" applyAlignment="1">
      <alignment wrapText="1"/>
    </xf>
    <xf numFmtId="0" fontId="28" fillId="5" borderId="5" xfId="0" applyFont="1" applyFill="1" applyBorder="1" applyAlignment="1">
      <alignment horizontal="left" vertical="center" wrapText="1"/>
    </xf>
    <xf numFmtId="4" fontId="28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wrapText="1"/>
    </xf>
    <xf numFmtId="0" fontId="27" fillId="5" borderId="2" xfId="0" applyFont="1" applyFill="1" applyBorder="1" applyAlignment="1">
      <alignment horizontal="left" vertical="center" wrapText="1"/>
    </xf>
    <xf numFmtId="4" fontId="37" fillId="4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/>
    </xf>
    <xf numFmtId="4" fontId="34" fillId="4" borderId="2" xfId="0" applyNumberFormat="1" applyFont="1" applyFill="1" applyBorder="1" applyAlignment="1">
      <alignment horizontal="center" vertical="center" wrapText="1"/>
    </xf>
    <xf numFmtId="2" fontId="34" fillId="0" borderId="9" xfId="0" applyNumberFormat="1" applyFont="1" applyFill="1" applyBorder="1" applyAlignment="1">
      <alignment horizontal="center" vertical="center" wrapText="1"/>
    </xf>
    <xf numFmtId="4" fontId="28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/>
    </xf>
    <xf numFmtId="0" fontId="61" fillId="5" borderId="2" xfId="2" applyFont="1" applyFill="1" applyBorder="1" applyAlignment="1" applyProtection="1">
      <alignment horizontal="center"/>
    </xf>
    <xf numFmtId="0" fontId="61" fillId="0" borderId="2" xfId="2" applyFont="1" applyBorder="1" applyAlignment="1" applyProtection="1">
      <alignment horizontal="center"/>
    </xf>
    <xf numFmtId="0" fontId="12" fillId="9" borderId="2" xfId="0" applyFont="1" applyFill="1" applyBorder="1" applyAlignment="1">
      <alignment horizontal="center"/>
    </xf>
    <xf numFmtId="49" fontId="62" fillId="5" borderId="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62" fillId="5" borderId="2" xfId="0" applyFont="1" applyFill="1" applyBorder="1" applyAlignment="1">
      <alignment horizontal="center" vertical="center" wrapText="1"/>
    </xf>
    <xf numFmtId="0" fontId="63" fillId="5" borderId="0" xfId="0" applyFont="1" applyFill="1" applyAlignment="1">
      <alignment horizontal="center" vertical="center" wrapText="1"/>
    </xf>
    <xf numFmtId="0" fontId="64" fillId="5" borderId="2" xfId="0" applyFont="1" applyFill="1" applyBorder="1" applyAlignment="1">
      <alignment horizontal="center" vertical="center" wrapText="1"/>
    </xf>
    <xf numFmtId="0" fontId="63" fillId="5" borderId="0" xfId="0" applyFont="1" applyFill="1" applyAlignment="1">
      <alignment horizontal="center" wrapText="1"/>
    </xf>
    <xf numFmtId="0" fontId="62" fillId="5" borderId="2" xfId="0" applyFont="1" applyFill="1" applyBorder="1" applyAlignment="1">
      <alignment horizontal="center" vertical="top" wrapText="1"/>
    </xf>
    <xf numFmtId="0" fontId="64" fillId="5" borderId="2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4" fillId="5" borderId="2" xfId="0" applyFont="1" applyFill="1" applyBorder="1" applyAlignment="1">
      <alignment horizontal="center"/>
    </xf>
    <xf numFmtId="0" fontId="62" fillId="5" borderId="2" xfId="0" applyFont="1" applyFill="1" applyBorder="1" applyAlignment="1">
      <alignment horizont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65" fillId="4" borderId="2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17"/>
  <sheetViews>
    <sheetView tabSelected="1" view="pageBreakPreview" topLeftCell="A7" zoomScale="60" zoomScaleNormal="60" workbookViewId="0">
      <selection activeCell="W10" sqref="W10:W15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6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146"/>
    </row>
    <row r="3" spans="1:36" ht="6.75" hidden="1" customHeight="1">
      <c r="C3" t="s">
        <v>1</v>
      </c>
      <c r="D3" s="2"/>
      <c r="E3" s="146"/>
      <c r="F3" s="7"/>
      <c r="G3" s="7"/>
    </row>
    <row r="4" spans="1:36" ht="20.25">
      <c r="B4" s="133"/>
      <c r="C4" s="133"/>
      <c r="D4" s="133"/>
      <c r="E4" s="133"/>
      <c r="F4" s="133"/>
      <c r="G4" s="134"/>
      <c r="H4" s="134"/>
      <c r="I4" s="133"/>
    </row>
    <row r="5" spans="1:36" ht="42.75" customHeight="1">
      <c r="B5" s="277" t="s">
        <v>51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1:36" ht="30.75" customHeight="1">
      <c r="B6" s="278" t="s">
        <v>52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P6" s="281"/>
      <c r="Q6" s="281"/>
      <c r="R6" s="281"/>
      <c r="S6" s="281"/>
      <c r="T6" s="281"/>
      <c r="U6" s="275" t="s">
        <v>157</v>
      </c>
      <c r="V6" s="275"/>
      <c r="W6" s="275"/>
      <c r="X6" s="275"/>
      <c r="Y6" s="275"/>
    </row>
    <row r="7" spans="1:36" ht="39.75" customHeight="1">
      <c r="A7" s="65"/>
      <c r="B7" s="277" t="s">
        <v>61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65"/>
      <c r="N7" s="65"/>
      <c r="O7" s="65"/>
      <c r="P7" s="65"/>
      <c r="Q7" s="65"/>
      <c r="R7" s="65"/>
      <c r="S7" s="65"/>
      <c r="T7" s="65" t="s">
        <v>3</v>
      </c>
      <c r="U7" s="65"/>
      <c r="V7" s="65"/>
    </row>
    <row r="8" spans="1:36" ht="51.75" customHeight="1">
      <c r="A8" s="279" t="s">
        <v>2</v>
      </c>
      <c r="B8" s="147" t="s">
        <v>1</v>
      </c>
      <c r="C8" s="148" t="s">
        <v>37</v>
      </c>
      <c r="D8" s="282" t="s">
        <v>35</v>
      </c>
      <c r="E8" s="283" t="s">
        <v>62</v>
      </c>
      <c r="F8" s="286" t="s">
        <v>38</v>
      </c>
      <c r="G8" s="291" t="s">
        <v>118</v>
      </c>
      <c r="H8" s="135"/>
      <c r="I8" s="288" t="s">
        <v>117</v>
      </c>
      <c r="J8" s="289"/>
      <c r="K8" s="289"/>
      <c r="L8" s="289"/>
      <c r="M8" s="289"/>
      <c r="N8" s="289"/>
      <c r="O8" s="289"/>
      <c r="P8" s="289"/>
      <c r="Q8" s="289"/>
      <c r="R8" s="289"/>
      <c r="S8" s="290"/>
      <c r="T8" s="284" t="s">
        <v>119</v>
      </c>
      <c r="U8" s="273" t="s">
        <v>156</v>
      </c>
      <c r="V8" s="271" t="s">
        <v>4</v>
      </c>
      <c r="W8" s="276" t="s">
        <v>18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280"/>
      <c r="B9" s="38"/>
      <c r="C9" s="149" t="s">
        <v>36</v>
      </c>
      <c r="D9" s="282"/>
      <c r="E9" s="283"/>
      <c r="F9" s="287"/>
      <c r="G9" s="292"/>
      <c r="H9" s="108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285"/>
      <c r="U9" s="274"/>
      <c r="V9" s="272"/>
      <c r="W9" s="276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87" customHeight="1">
      <c r="A10" s="259">
        <v>1</v>
      </c>
      <c r="B10" s="225" t="s">
        <v>13</v>
      </c>
      <c r="C10" s="150" t="s">
        <v>120</v>
      </c>
      <c r="D10" s="216"/>
      <c r="E10" s="192">
        <f>E11</f>
        <v>1635598</v>
      </c>
      <c r="F10" s="192">
        <f t="shared" ref="F10:V10" si="0">F11</f>
        <v>0</v>
      </c>
      <c r="G10" s="192">
        <f t="shared" si="0"/>
        <v>0</v>
      </c>
      <c r="H10" s="192">
        <f t="shared" si="0"/>
        <v>0</v>
      </c>
      <c r="I10" s="192">
        <f t="shared" si="0"/>
        <v>0</v>
      </c>
      <c r="J10" s="192">
        <f t="shared" si="0"/>
        <v>0</v>
      </c>
      <c r="K10" s="192">
        <f t="shared" si="0"/>
        <v>0</v>
      </c>
      <c r="L10" s="192">
        <f t="shared" si="0"/>
        <v>0</v>
      </c>
      <c r="M10" s="192">
        <f t="shared" si="0"/>
        <v>0</v>
      </c>
      <c r="N10" s="192">
        <f t="shared" si="0"/>
        <v>0</v>
      </c>
      <c r="O10" s="192">
        <f t="shared" si="0"/>
        <v>0</v>
      </c>
      <c r="P10" s="192">
        <f t="shared" si="0"/>
        <v>0</v>
      </c>
      <c r="Q10" s="192">
        <f t="shared" si="0"/>
        <v>0</v>
      </c>
      <c r="R10" s="192">
        <f t="shared" si="0"/>
        <v>0</v>
      </c>
      <c r="S10" s="192">
        <f t="shared" si="0"/>
        <v>0</v>
      </c>
      <c r="T10" s="192">
        <f>T11</f>
        <v>0</v>
      </c>
      <c r="U10" s="192">
        <f t="shared" si="0"/>
        <v>0</v>
      </c>
      <c r="V10" s="192">
        <f t="shared" si="0"/>
        <v>1635598</v>
      </c>
      <c r="W10" s="293">
        <f t="shared" ref="W10:W15" si="1">W11</f>
        <v>0</v>
      </c>
      <c r="X10" s="16"/>
      <c r="Y10" s="16"/>
      <c r="Z10" s="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87" customHeight="1">
      <c r="A11" s="256">
        <v>2</v>
      </c>
      <c r="B11" s="64" t="s">
        <v>26</v>
      </c>
      <c r="C11" s="193" t="s">
        <v>25</v>
      </c>
      <c r="D11" s="175"/>
      <c r="E11" s="221">
        <f>E12</f>
        <v>1635598</v>
      </c>
      <c r="F11" s="221">
        <f t="shared" ref="F11:V11" si="2">F12</f>
        <v>0</v>
      </c>
      <c r="G11" s="221">
        <f t="shared" si="2"/>
        <v>0</v>
      </c>
      <c r="H11" s="221">
        <f t="shared" si="2"/>
        <v>0</v>
      </c>
      <c r="I11" s="221">
        <f t="shared" si="2"/>
        <v>0</v>
      </c>
      <c r="J11" s="221">
        <f t="shared" si="2"/>
        <v>0</v>
      </c>
      <c r="K11" s="221">
        <f t="shared" si="2"/>
        <v>0</v>
      </c>
      <c r="L11" s="221">
        <f t="shared" si="2"/>
        <v>0</v>
      </c>
      <c r="M11" s="221">
        <f t="shared" si="2"/>
        <v>0</v>
      </c>
      <c r="N11" s="221">
        <f t="shared" si="2"/>
        <v>0</v>
      </c>
      <c r="O11" s="221">
        <f t="shared" si="2"/>
        <v>0</v>
      </c>
      <c r="P11" s="221">
        <f t="shared" si="2"/>
        <v>0</v>
      </c>
      <c r="Q11" s="221">
        <f t="shared" si="2"/>
        <v>0</v>
      </c>
      <c r="R11" s="221">
        <f t="shared" si="2"/>
        <v>0</v>
      </c>
      <c r="S11" s="221">
        <f t="shared" si="2"/>
        <v>0</v>
      </c>
      <c r="T11" s="221">
        <f t="shared" si="2"/>
        <v>0</v>
      </c>
      <c r="U11" s="221">
        <f t="shared" si="2"/>
        <v>0</v>
      </c>
      <c r="V11" s="221">
        <f t="shared" si="2"/>
        <v>1635598</v>
      </c>
      <c r="W11" s="293">
        <f t="shared" si="1"/>
        <v>0</v>
      </c>
      <c r="X11" s="16"/>
      <c r="Y11" s="16"/>
      <c r="Z11" s="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ht="137.25" customHeight="1">
      <c r="A12" s="20">
        <v>3</v>
      </c>
      <c r="B12" s="224">
        <v>3210</v>
      </c>
      <c r="C12" s="176" t="s">
        <v>20</v>
      </c>
      <c r="D12" s="168" t="s">
        <v>121</v>
      </c>
      <c r="E12" s="220">
        <v>1635598</v>
      </c>
      <c r="F12" s="227">
        <f>G12+T12</f>
        <v>0</v>
      </c>
      <c r="G12" s="218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27">
        <f>H12+I12+J12</f>
        <v>0</v>
      </c>
      <c r="U12" s="254">
        <v>0</v>
      </c>
      <c r="V12" s="222">
        <f>E12-F12</f>
        <v>1635598</v>
      </c>
      <c r="W12" s="293">
        <f t="shared" si="1"/>
        <v>0</v>
      </c>
      <c r="X12" s="16"/>
      <c r="Y12" s="16"/>
      <c r="Z12" s="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 ht="87" customHeight="1">
      <c r="A13" s="259">
        <v>4</v>
      </c>
      <c r="B13" s="225" t="s">
        <v>15</v>
      </c>
      <c r="C13" s="150" t="s">
        <v>122</v>
      </c>
      <c r="D13" s="217"/>
      <c r="E13" s="192">
        <f>E14</f>
        <v>25599.01</v>
      </c>
      <c r="F13" s="192">
        <f t="shared" ref="F13:V13" si="3">F14</f>
        <v>0</v>
      </c>
      <c r="G13" s="192">
        <f t="shared" si="3"/>
        <v>0</v>
      </c>
      <c r="H13" s="192">
        <f t="shared" si="3"/>
        <v>0</v>
      </c>
      <c r="I13" s="192">
        <f t="shared" si="3"/>
        <v>0</v>
      </c>
      <c r="J13" s="192">
        <f t="shared" si="3"/>
        <v>0</v>
      </c>
      <c r="K13" s="192">
        <f t="shared" si="3"/>
        <v>0</v>
      </c>
      <c r="L13" s="192">
        <f t="shared" si="3"/>
        <v>0</v>
      </c>
      <c r="M13" s="192">
        <f t="shared" si="3"/>
        <v>0</v>
      </c>
      <c r="N13" s="192">
        <f t="shared" si="3"/>
        <v>0</v>
      </c>
      <c r="O13" s="192">
        <f t="shared" si="3"/>
        <v>0</v>
      </c>
      <c r="P13" s="192">
        <f t="shared" si="3"/>
        <v>0</v>
      </c>
      <c r="Q13" s="192">
        <f t="shared" si="3"/>
        <v>0</v>
      </c>
      <c r="R13" s="192">
        <f t="shared" si="3"/>
        <v>0</v>
      </c>
      <c r="S13" s="192">
        <f t="shared" si="3"/>
        <v>0</v>
      </c>
      <c r="T13" s="192">
        <f t="shared" si="3"/>
        <v>0</v>
      </c>
      <c r="U13" s="192">
        <f t="shared" si="3"/>
        <v>0</v>
      </c>
      <c r="V13" s="192">
        <f t="shared" si="3"/>
        <v>25599.01</v>
      </c>
      <c r="W13" s="293">
        <f t="shared" si="1"/>
        <v>0</v>
      </c>
      <c r="X13" s="16"/>
      <c r="Y13" s="16"/>
      <c r="Z13" s="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 ht="152.25" customHeight="1">
      <c r="A14" s="256">
        <v>5</v>
      </c>
      <c r="B14" s="226" t="s">
        <v>128</v>
      </c>
      <c r="C14" s="193" t="s">
        <v>123</v>
      </c>
      <c r="D14" s="201"/>
      <c r="E14" s="221">
        <f>E15</f>
        <v>25599.01</v>
      </c>
      <c r="F14" s="221">
        <f t="shared" ref="F14:V14" si="4">F15</f>
        <v>0</v>
      </c>
      <c r="G14" s="221">
        <f t="shared" si="4"/>
        <v>0</v>
      </c>
      <c r="H14" s="221">
        <f t="shared" si="4"/>
        <v>0</v>
      </c>
      <c r="I14" s="221">
        <f t="shared" si="4"/>
        <v>0</v>
      </c>
      <c r="J14" s="221">
        <f t="shared" si="4"/>
        <v>0</v>
      </c>
      <c r="K14" s="221">
        <f t="shared" si="4"/>
        <v>0</v>
      </c>
      <c r="L14" s="221">
        <f t="shared" si="4"/>
        <v>0</v>
      </c>
      <c r="M14" s="221">
        <f t="shared" si="4"/>
        <v>0</v>
      </c>
      <c r="N14" s="221">
        <f t="shared" si="4"/>
        <v>0</v>
      </c>
      <c r="O14" s="221">
        <f t="shared" si="4"/>
        <v>0</v>
      </c>
      <c r="P14" s="221">
        <f t="shared" si="4"/>
        <v>0</v>
      </c>
      <c r="Q14" s="221">
        <f t="shared" si="4"/>
        <v>0</v>
      </c>
      <c r="R14" s="221">
        <f t="shared" si="4"/>
        <v>0</v>
      </c>
      <c r="S14" s="221">
        <f t="shared" si="4"/>
        <v>0</v>
      </c>
      <c r="T14" s="221">
        <f t="shared" si="4"/>
        <v>0</v>
      </c>
      <c r="U14" s="221">
        <f t="shared" si="4"/>
        <v>0</v>
      </c>
      <c r="V14" s="221">
        <f t="shared" si="4"/>
        <v>25599.01</v>
      </c>
      <c r="W14" s="293">
        <f t="shared" si="1"/>
        <v>0</v>
      </c>
      <c r="X14" s="16"/>
      <c r="Y14" s="16"/>
      <c r="Z14" s="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ht="122.25" customHeight="1">
      <c r="A15" s="20">
        <v>6</v>
      </c>
      <c r="B15" s="224">
        <v>3110</v>
      </c>
      <c r="C15" s="176" t="s">
        <v>21</v>
      </c>
      <c r="D15" s="168" t="s">
        <v>124</v>
      </c>
      <c r="E15" s="220">
        <v>25599.01</v>
      </c>
      <c r="F15" s="223">
        <f>G15+T15</f>
        <v>0</v>
      </c>
      <c r="G15" s="218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7">
        <f>H15+I15+J15</f>
        <v>0</v>
      </c>
      <c r="U15" s="254">
        <v>0</v>
      </c>
      <c r="V15" s="222">
        <f>E15-F15</f>
        <v>25599.01</v>
      </c>
      <c r="W15" s="293">
        <f t="shared" si="1"/>
        <v>0</v>
      </c>
      <c r="X15" s="16"/>
      <c r="Y15" s="16"/>
      <c r="Z15" s="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ht="60.75" customHeight="1">
      <c r="A16" s="259">
        <v>7</v>
      </c>
      <c r="B16" s="189" t="s">
        <v>12</v>
      </c>
      <c r="C16" s="191" t="s">
        <v>63</v>
      </c>
      <c r="D16" s="190"/>
      <c r="E16" s="192">
        <f>E17+E19+E21</f>
        <v>3580000</v>
      </c>
      <c r="F16" s="192">
        <f t="shared" ref="F16:V16" si="5">F17+F19+F21</f>
        <v>0</v>
      </c>
      <c r="G16" s="192">
        <f t="shared" si="5"/>
        <v>0</v>
      </c>
      <c r="H16" s="192">
        <f t="shared" si="5"/>
        <v>0</v>
      </c>
      <c r="I16" s="192">
        <f t="shared" si="5"/>
        <v>0</v>
      </c>
      <c r="J16" s="192">
        <f t="shared" si="5"/>
        <v>0</v>
      </c>
      <c r="K16" s="192">
        <f t="shared" si="5"/>
        <v>0</v>
      </c>
      <c r="L16" s="192">
        <f t="shared" si="5"/>
        <v>0</v>
      </c>
      <c r="M16" s="192">
        <f t="shared" si="5"/>
        <v>0</v>
      </c>
      <c r="N16" s="192">
        <f t="shared" si="5"/>
        <v>0</v>
      </c>
      <c r="O16" s="192">
        <f t="shared" si="5"/>
        <v>0</v>
      </c>
      <c r="P16" s="192">
        <f t="shared" si="5"/>
        <v>0</v>
      </c>
      <c r="Q16" s="192">
        <f t="shared" si="5"/>
        <v>0</v>
      </c>
      <c r="R16" s="192">
        <f t="shared" si="5"/>
        <v>0</v>
      </c>
      <c r="S16" s="192">
        <f t="shared" si="5"/>
        <v>0</v>
      </c>
      <c r="T16" s="192">
        <f t="shared" si="5"/>
        <v>0</v>
      </c>
      <c r="U16" s="192">
        <f t="shared" si="5"/>
        <v>0</v>
      </c>
      <c r="V16" s="192">
        <f t="shared" si="5"/>
        <v>3580000</v>
      </c>
      <c r="W16" s="261">
        <f t="shared" ref="F16:W17" si="6">W17</f>
        <v>0</v>
      </c>
      <c r="X16" s="16"/>
      <c r="Y16" s="16"/>
      <c r="Z16" s="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ht="57.75" customHeight="1">
      <c r="A17" s="257">
        <v>8</v>
      </c>
      <c r="B17" s="73" t="s">
        <v>64</v>
      </c>
      <c r="C17" s="193" t="s">
        <v>65</v>
      </c>
      <c r="D17" s="195"/>
      <c r="E17" s="82">
        <f>E18</f>
        <v>900000</v>
      </c>
      <c r="F17" s="82">
        <f t="shared" si="6"/>
        <v>0</v>
      </c>
      <c r="G17" s="82">
        <f t="shared" si="6"/>
        <v>0</v>
      </c>
      <c r="H17" s="82">
        <f t="shared" si="6"/>
        <v>0</v>
      </c>
      <c r="I17" s="82">
        <f t="shared" si="6"/>
        <v>0</v>
      </c>
      <c r="J17" s="82">
        <f t="shared" si="6"/>
        <v>0</v>
      </c>
      <c r="K17" s="82">
        <f t="shared" si="6"/>
        <v>0</v>
      </c>
      <c r="L17" s="82">
        <f t="shared" si="6"/>
        <v>0</v>
      </c>
      <c r="M17" s="82">
        <f t="shared" si="6"/>
        <v>0</v>
      </c>
      <c r="N17" s="82">
        <f t="shared" si="6"/>
        <v>0</v>
      </c>
      <c r="O17" s="82">
        <f t="shared" si="6"/>
        <v>0</v>
      </c>
      <c r="P17" s="82">
        <f t="shared" si="6"/>
        <v>0</v>
      </c>
      <c r="Q17" s="82">
        <f t="shared" si="6"/>
        <v>0</v>
      </c>
      <c r="R17" s="82">
        <f t="shared" si="6"/>
        <v>0</v>
      </c>
      <c r="S17" s="82">
        <f t="shared" si="6"/>
        <v>0</v>
      </c>
      <c r="T17" s="82">
        <f t="shared" si="6"/>
        <v>0</v>
      </c>
      <c r="U17" s="82">
        <f t="shared" si="6"/>
        <v>0</v>
      </c>
      <c r="V17" s="82">
        <f t="shared" si="6"/>
        <v>900000</v>
      </c>
      <c r="W17" s="255">
        <f t="shared" si="6"/>
        <v>0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47.25" customHeight="1">
      <c r="A18" s="258">
        <v>9</v>
      </c>
      <c r="B18" s="71" t="s">
        <v>23</v>
      </c>
      <c r="C18" s="47" t="s">
        <v>24</v>
      </c>
      <c r="D18" s="196" t="s">
        <v>66</v>
      </c>
      <c r="E18" s="103">
        <v>900000</v>
      </c>
      <c r="F18" s="105">
        <f>G18+T18</f>
        <v>0</v>
      </c>
      <c r="G18" s="107"/>
      <c r="H18" s="110"/>
      <c r="I18" s="179"/>
      <c r="J18" s="105"/>
      <c r="K18" s="105"/>
      <c r="L18" s="105"/>
      <c r="M18" s="105"/>
      <c r="N18" s="105"/>
      <c r="O18" s="105"/>
      <c r="P18" s="105"/>
      <c r="Q18" s="105"/>
      <c r="R18" s="107"/>
      <c r="S18" s="107"/>
      <c r="T18" s="107">
        <f>H18+I18+J18+K18+L18</f>
        <v>0</v>
      </c>
      <c r="U18" s="105">
        <v>0</v>
      </c>
      <c r="V18" s="110">
        <f>E18-F18</f>
        <v>900000</v>
      </c>
      <c r="W18" s="106">
        <f t="shared" ref="W18:W23" si="7">U18*100/E18</f>
        <v>0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57" customHeight="1">
      <c r="A19" s="257">
        <v>10</v>
      </c>
      <c r="B19" s="73" t="s">
        <v>129</v>
      </c>
      <c r="C19" s="193" t="s">
        <v>125</v>
      </c>
      <c r="D19" s="195"/>
      <c r="E19" s="82">
        <f>E20</f>
        <v>680000</v>
      </c>
      <c r="F19" s="82">
        <f t="shared" ref="F19:V19" si="8">F20</f>
        <v>0</v>
      </c>
      <c r="G19" s="82">
        <f t="shared" si="8"/>
        <v>0</v>
      </c>
      <c r="H19" s="82">
        <f t="shared" si="8"/>
        <v>0</v>
      </c>
      <c r="I19" s="82">
        <f t="shared" si="8"/>
        <v>0</v>
      </c>
      <c r="J19" s="82">
        <f t="shared" si="8"/>
        <v>0</v>
      </c>
      <c r="K19" s="82">
        <f t="shared" si="8"/>
        <v>0</v>
      </c>
      <c r="L19" s="82">
        <f t="shared" si="8"/>
        <v>0</v>
      </c>
      <c r="M19" s="82">
        <f t="shared" si="8"/>
        <v>0</v>
      </c>
      <c r="N19" s="82">
        <f t="shared" si="8"/>
        <v>0</v>
      </c>
      <c r="O19" s="82">
        <f t="shared" si="8"/>
        <v>0</v>
      </c>
      <c r="P19" s="82">
        <f t="shared" si="8"/>
        <v>0</v>
      </c>
      <c r="Q19" s="82">
        <f t="shared" si="8"/>
        <v>0</v>
      </c>
      <c r="R19" s="82">
        <f t="shared" si="8"/>
        <v>0</v>
      </c>
      <c r="S19" s="82">
        <f t="shared" si="8"/>
        <v>0</v>
      </c>
      <c r="T19" s="82">
        <f t="shared" si="8"/>
        <v>0</v>
      </c>
      <c r="U19" s="82">
        <f t="shared" si="8"/>
        <v>0</v>
      </c>
      <c r="V19" s="82">
        <f t="shared" si="8"/>
        <v>680000</v>
      </c>
      <c r="W19" s="106">
        <f t="shared" si="7"/>
        <v>0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90.75" customHeight="1">
      <c r="A20" s="258">
        <v>12</v>
      </c>
      <c r="B20" s="71" t="s">
        <v>130</v>
      </c>
      <c r="C20" s="47" t="s">
        <v>126</v>
      </c>
      <c r="D20" s="196" t="s">
        <v>127</v>
      </c>
      <c r="E20" s="103">
        <v>680000</v>
      </c>
      <c r="F20" s="105">
        <f>G20+T20</f>
        <v>0</v>
      </c>
      <c r="G20" s="107"/>
      <c r="H20" s="110"/>
      <c r="I20" s="179"/>
      <c r="J20" s="105"/>
      <c r="K20" s="105"/>
      <c r="L20" s="105"/>
      <c r="M20" s="105"/>
      <c r="N20" s="105"/>
      <c r="O20" s="105"/>
      <c r="P20" s="105"/>
      <c r="Q20" s="105"/>
      <c r="R20" s="107"/>
      <c r="S20" s="107"/>
      <c r="T20" s="107">
        <f>H20+I20+J20</f>
        <v>0</v>
      </c>
      <c r="U20" s="105">
        <v>0</v>
      </c>
      <c r="V20" s="110">
        <f>E20-F20</f>
        <v>680000</v>
      </c>
      <c r="W20" s="106">
        <f t="shared" si="7"/>
        <v>0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112.5" customHeight="1">
      <c r="A21" s="72">
        <v>13</v>
      </c>
      <c r="B21" s="73" t="s">
        <v>67</v>
      </c>
      <c r="C21" s="193" t="s">
        <v>29</v>
      </c>
      <c r="D21" s="175"/>
      <c r="E21" s="82">
        <f>E22+E23</f>
        <v>2000000</v>
      </c>
      <c r="F21" s="82">
        <f t="shared" ref="F21:V21" si="9">F22+F23</f>
        <v>0</v>
      </c>
      <c r="G21" s="82">
        <f t="shared" si="9"/>
        <v>0</v>
      </c>
      <c r="H21" s="82">
        <f t="shared" si="9"/>
        <v>0</v>
      </c>
      <c r="I21" s="82">
        <f t="shared" si="9"/>
        <v>0</v>
      </c>
      <c r="J21" s="82">
        <f t="shared" si="9"/>
        <v>0</v>
      </c>
      <c r="K21" s="82">
        <f t="shared" si="9"/>
        <v>0</v>
      </c>
      <c r="L21" s="82">
        <f t="shared" si="9"/>
        <v>0</v>
      </c>
      <c r="M21" s="82">
        <f t="shared" si="9"/>
        <v>0</v>
      </c>
      <c r="N21" s="82">
        <f t="shared" si="9"/>
        <v>0</v>
      </c>
      <c r="O21" s="82">
        <f t="shared" si="9"/>
        <v>0</v>
      </c>
      <c r="P21" s="82">
        <f t="shared" si="9"/>
        <v>0</v>
      </c>
      <c r="Q21" s="82">
        <f t="shared" si="9"/>
        <v>0</v>
      </c>
      <c r="R21" s="82">
        <f t="shared" si="9"/>
        <v>0</v>
      </c>
      <c r="S21" s="82">
        <f t="shared" si="9"/>
        <v>0</v>
      </c>
      <c r="T21" s="82">
        <f t="shared" si="9"/>
        <v>0</v>
      </c>
      <c r="U21" s="82">
        <f t="shared" si="9"/>
        <v>0</v>
      </c>
      <c r="V21" s="82">
        <f t="shared" si="9"/>
        <v>2000000</v>
      </c>
      <c r="W21" s="106">
        <f t="shared" si="7"/>
        <v>0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69" customHeight="1">
      <c r="A22" s="66">
        <v>14</v>
      </c>
      <c r="B22" s="71" t="s">
        <v>23</v>
      </c>
      <c r="C22" s="47" t="s">
        <v>24</v>
      </c>
      <c r="D22" s="197" t="s">
        <v>68</v>
      </c>
      <c r="E22" s="103">
        <v>1910000</v>
      </c>
      <c r="F22" s="105">
        <f>G22+T22</f>
        <v>0</v>
      </c>
      <c r="G22" s="107"/>
      <c r="H22" s="110"/>
      <c r="I22" s="179"/>
      <c r="J22" s="105"/>
      <c r="K22" s="105"/>
      <c r="L22" s="105"/>
      <c r="M22" s="105"/>
      <c r="N22" s="105"/>
      <c r="O22" s="105"/>
      <c r="P22" s="105"/>
      <c r="Q22" s="105"/>
      <c r="R22" s="107"/>
      <c r="S22" s="107"/>
      <c r="T22" s="107">
        <f>H22+I22+J22</f>
        <v>0</v>
      </c>
      <c r="U22" s="105">
        <v>0</v>
      </c>
      <c r="V22" s="110">
        <f>E22-F22</f>
        <v>1910000</v>
      </c>
      <c r="W22" s="106">
        <f t="shared" si="7"/>
        <v>0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88.5" customHeight="1">
      <c r="A23" s="66">
        <v>15</v>
      </c>
      <c r="B23" s="71" t="s">
        <v>23</v>
      </c>
      <c r="C23" s="47" t="s">
        <v>24</v>
      </c>
      <c r="D23" s="198" t="s">
        <v>70</v>
      </c>
      <c r="E23" s="103">
        <v>90000</v>
      </c>
      <c r="F23" s="105">
        <f>G23+T23</f>
        <v>0</v>
      </c>
      <c r="G23" s="107"/>
      <c r="H23" s="110"/>
      <c r="I23" s="105"/>
      <c r="J23" s="105"/>
      <c r="K23" s="105"/>
      <c r="L23" s="105"/>
      <c r="M23" s="105"/>
      <c r="N23" s="105"/>
      <c r="O23" s="105"/>
      <c r="P23" s="105"/>
      <c r="Q23" s="105"/>
      <c r="R23" s="107"/>
      <c r="S23" s="107"/>
      <c r="T23" s="107">
        <f>H23+I23+J23+K23+L23</f>
        <v>0</v>
      </c>
      <c r="U23" s="110">
        <v>0</v>
      </c>
      <c r="V23" s="110">
        <f>E23-F23</f>
        <v>90000</v>
      </c>
      <c r="W23" s="106">
        <f t="shared" si="7"/>
        <v>0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39" customHeight="1">
      <c r="A24" s="92">
        <v>16</v>
      </c>
      <c r="B24" s="93"/>
      <c r="C24" s="94"/>
      <c r="D24" s="96" t="s">
        <v>7</v>
      </c>
      <c r="E24" s="111">
        <f>E10+E13+E16</f>
        <v>5241197.01</v>
      </c>
      <c r="F24" s="111">
        <f t="shared" ref="F24:V24" si="10">F10+F13+F16</f>
        <v>0</v>
      </c>
      <c r="G24" s="111">
        <f t="shared" si="10"/>
        <v>0</v>
      </c>
      <c r="H24" s="111">
        <f t="shared" si="10"/>
        <v>0</v>
      </c>
      <c r="I24" s="111">
        <f t="shared" si="10"/>
        <v>0</v>
      </c>
      <c r="J24" s="111">
        <f t="shared" si="10"/>
        <v>0</v>
      </c>
      <c r="K24" s="111">
        <f t="shared" si="10"/>
        <v>0</v>
      </c>
      <c r="L24" s="111">
        <f t="shared" si="10"/>
        <v>0</v>
      </c>
      <c r="M24" s="111">
        <f t="shared" si="10"/>
        <v>0</v>
      </c>
      <c r="N24" s="111">
        <f t="shared" si="10"/>
        <v>0</v>
      </c>
      <c r="O24" s="111">
        <f t="shared" si="10"/>
        <v>0</v>
      </c>
      <c r="P24" s="111">
        <f t="shared" si="10"/>
        <v>0</v>
      </c>
      <c r="Q24" s="111">
        <f t="shared" si="10"/>
        <v>0</v>
      </c>
      <c r="R24" s="111">
        <f t="shared" si="10"/>
        <v>0</v>
      </c>
      <c r="S24" s="111">
        <f t="shared" si="10"/>
        <v>0</v>
      </c>
      <c r="T24" s="111">
        <f t="shared" si="10"/>
        <v>0</v>
      </c>
      <c r="U24" s="111">
        <f t="shared" si="10"/>
        <v>0</v>
      </c>
      <c r="V24" s="111">
        <f t="shared" si="10"/>
        <v>5241197.01</v>
      </c>
      <c r="W24" s="123">
        <f t="shared" ref="W24" si="11">W16</f>
        <v>0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48.75" customHeight="1">
      <c r="A25" s="87">
        <v>17</v>
      </c>
      <c r="B25" s="88" t="s">
        <v>13</v>
      </c>
      <c r="C25" s="131" t="s">
        <v>39</v>
      </c>
      <c r="D25" s="89"/>
      <c r="E25" s="112">
        <f>E26+E28+E30+E33+E35+E37+E39+E46+E42</f>
        <v>35537938</v>
      </c>
      <c r="F25" s="112">
        <f t="shared" ref="F25:V25" si="12">F26+F28+F30+F33+F35+F37+F39+F46+F42</f>
        <v>2081160</v>
      </c>
      <c r="G25" s="112">
        <f t="shared" si="12"/>
        <v>2081160</v>
      </c>
      <c r="H25" s="112">
        <f t="shared" si="12"/>
        <v>0</v>
      </c>
      <c r="I25" s="112">
        <f t="shared" si="12"/>
        <v>0</v>
      </c>
      <c r="J25" s="112">
        <f t="shared" si="12"/>
        <v>0</v>
      </c>
      <c r="K25" s="112">
        <f t="shared" si="12"/>
        <v>0</v>
      </c>
      <c r="L25" s="112">
        <f t="shared" si="12"/>
        <v>0</v>
      </c>
      <c r="M25" s="112">
        <f t="shared" si="12"/>
        <v>0</v>
      </c>
      <c r="N25" s="112">
        <f t="shared" si="12"/>
        <v>0</v>
      </c>
      <c r="O25" s="112">
        <f t="shared" si="12"/>
        <v>0</v>
      </c>
      <c r="P25" s="112">
        <f t="shared" si="12"/>
        <v>0</v>
      </c>
      <c r="Q25" s="112">
        <f t="shared" si="12"/>
        <v>0</v>
      </c>
      <c r="R25" s="112">
        <f t="shared" si="12"/>
        <v>0</v>
      </c>
      <c r="S25" s="112">
        <f t="shared" si="12"/>
        <v>0</v>
      </c>
      <c r="T25" s="112">
        <f t="shared" si="12"/>
        <v>0</v>
      </c>
      <c r="U25" s="112">
        <f t="shared" si="12"/>
        <v>1974900</v>
      </c>
      <c r="V25" s="112">
        <f t="shared" si="12"/>
        <v>33456778</v>
      </c>
      <c r="W25" s="123">
        <f t="shared" ref="W25" si="13">W17</f>
        <v>0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79.5" customHeight="1">
      <c r="A26" s="72">
        <v>18</v>
      </c>
      <c r="B26" s="102" t="s">
        <v>71</v>
      </c>
      <c r="C26" s="262" t="s">
        <v>72</v>
      </c>
      <c r="D26" s="175"/>
      <c r="E26" s="117">
        <f>E27</f>
        <v>1000000</v>
      </c>
      <c r="F26" s="117">
        <f t="shared" ref="F26:V26" si="14">F27</f>
        <v>0</v>
      </c>
      <c r="G26" s="117">
        <f t="shared" si="14"/>
        <v>0</v>
      </c>
      <c r="H26" s="117">
        <f t="shared" si="14"/>
        <v>0</v>
      </c>
      <c r="I26" s="117">
        <f t="shared" si="14"/>
        <v>0</v>
      </c>
      <c r="J26" s="117">
        <f t="shared" si="14"/>
        <v>0</v>
      </c>
      <c r="K26" s="117">
        <f t="shared" si="14"/>
        <v>0</v>
      </c>
      <c r="L26" s="117">
        <f t="shared" si="14"/>
        <v>0</v>
      </c>
      <c r="M26" s="117">
        <f t="shared" si="14"/>
        <v>0</v>
      </c>
      <c r="N26" s="117">
        <f t="shared" si="14"/>
        <v>0</v>
      </c>
      <c r="O26" s="117">
        <f t="shared" si="14"/>
        <v>0</v>
      </c>
      <c r="P26" s="117">
        <f t="shared" si="14"/>
        <v>0</v>
      </c>
      <c r="Q26" s="117">
        <f t="shared" si="14"/>
        <v>0</v>
      </c>
      <c r="R26" s="117">
        <f t="shared" si="14"/>
        <v>0</v>
      </c>
      <c r="S26" s="117">
        <f t="shared" si="14"/>
        <v>0</v>
      </c>
      <c r="T26" s="117">
        <f t="shared" si="14"/>
        <v>0</v>
      </c>
      <c r="U26" s="117">
        <f t="shared" si="14"/>
        <v>0</v>
      </c>
      <c r="V26" s="117">
        <f t="shared" si="14"/>
        <v>1000000</v>
      </c>
      <c r="W26" s="123">
        <f t="shared" ref="W26" si="15">W18</f>
        <v>0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48.75" customHeight="1">
      <c r="A27" s="97">
        <v>19</v>
      </c>
      <c r="B27" s="104" t="s">
        <v>6</v>
      </c>
      <c r="C27" s="176" t="s">
        <v>21</v>
      </c>
      <c r="D27" s="86" t="s">
        <v>73</v>
      </c>
      <c r="E27" s="123">
        <v>1000000</v>
      </c>
      <c r="F27" s="123">
        <f>G27+T27</f>
        <v>0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>
        <f>H27+I27+J27</f>
        <v>0</v>
      </c>
      <c r="U27" s="123">
        <v>0</v>
      </c>
      <c r="V27" s="123">
        <f>E27-F27</f>
        <v>1000000</v>
      </c>
      <c r="W27" s="123">
        <f t="shared" ref="W27" si="16">W21</f>
        <v>0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60" customHeight="1">
      <c r="A28" s="72">
        <v>20</v>
      </c>
      <c r="B28" s="102" t="s">
        <v>76</v>
      </c>
      <c r="C28" s="193" t="s">
        <v>74</v>
      </c>
      <c r="D28" s="199"/>
      <c r="E28" s="117">
        <f>E29</f>
        <v>100000</v>
      </c>
      <c r="F28" s="117">
        <f t="shared" ref="F28:V28" si="17">F29</f>
        <v>99900</v>
      </c>
      <c r="G28" s="117">
        <f t="shared" si="17"/>
        <v>99900</v>
      </c>
      <c r="H28" s="117">
        <f t="shared" si="17"/>
        <v>0</v>
      </c>
      <c r="I28" s="117">
        <f t="shared" si="17"/>
        <v>0</v>
      </c>
      <c r="J28" s="117">
        <f t="shared" si="17"/>
        <v>0</v>
      </c>
      <c r="K28" s="117">
        <f t="shared" si="17"/>
        <v>0</v>
      </c>
      <c r="L28" s="117">
        <f t="shared" si="17"/>
        <v>0</v>
      </c>
      <c r="M28" s="117">
        <f t="shared" si="17"/>
        <v>0</v>
      </c>
      <c r="N28" s="117">
        <f t="shared" si="17"/>
        <v>0</v>
      </c>
      <c r="O28" s="117">
        <f t="shared" si="17"/>
        <v>0</v>
      </c>
      <c r="P28" s="117">
        <f t="shared" si="17"/>
        <v>0</v>
      </c>
      <c r="Q28" s="117">
        <f t="shared" si="17"/>
        <v>0</v>
      </c>
      <c r="R28" s="117">
        <f t="shared" si="17"/>
        <v>0</v>
      </c>
      <c r="S28" s="117">
        <f t="shared" si="17"/>
        <v>0</v>
      </c>
      <c r="T28" s="117">
        <f t="shared" si="17"/>
        <v>0</v>
      </c>
      <c r="U28" s="117">
        <f t="shared" si="17"/>
        <v>99900</v>
      </c>
      <c r="V28" s="117">
        <f t="shared" si="17"/>
        <v>100</v>
      </c>
      <c r="W28" s="123">
        <f t="shared" ref="W28" si="18">W22</f>
        <v>0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63.75" customHeight="1">
      <c r="A29" s="97">
        <v>21</v>
      </c>
      <c r="B29" s="104" t="s">
        <v>11</v>
      </c>
      <c r="C29" s="176" t="s">
        <v>21</v>
      </c>
      <c r="D29" s="86" t="s">
        <v>75</v>
      </c>
      <c r="E29" s="123">
        <v>100000</v>
      </c>
      <c r="F29" s="123">
        <f>G29+T29</f>
        <v>99900</v>
      </c>
      <c r="G29" s="123">
        <v>99900</v>
      </c>
      <c r="H29" s="123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3">
        <f>H29+I29+J29</f>
        <v>0</v>
      </c>
      <c r="U29" s="123">
        <v>99900</v>
      </c>
      <c r="V29" s="123">
        <f>E29-F29</f>
        <v>100</v>
      </c>
      <c r="W29" s="123">
        <f t="shared" ref="W29" si="19">W23</f>
        <v>0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99.75" customHeight="1">
      <c r="A30" s="63">
        <v>22</v>
      </c>
      <c r="B30" s="64" t="s">
        <v>26</v>
      </c>
      <c r="C30" s="193" t="s">
        <v>25</v>
      </c>
      <c r="D30" s="143"/>
      <c r="E30" s="113">
        <f>E31+E32</f>
        <v>18935953</v>
      </c>
      <c r="F30" s="113">
        <f t="shared" ref="F30:V30" si="20">F31+F32</f>
        <v>106260</v>
      </c>
      <c r="G30" s="113">
        <f t="shared" si="20"/>
        <v>106260</v>
      </c>
      <c r="H30" s="113">
        <f t="shared" si="20"/>
        <v>0</v>
      </c>
      <c r="I30" s="113">
        <f t="shared" si="20"/>
        <v>0</v>
      </c>
      <c r="J30" s="113">
        <f t="shared" si="20"/>
        <v>0</v>
      </c>
      <c r="K30" s="113">
        <f t="shared" si="20"/>
        <v>0</v>
      </c>
      <c r="L30" s="113">
        <f t="shared" si="20"/>
        <v>0</v>
      </c>
      <c r="M30" s="113">
        <f t="shared" si="20"/>
        <v>0</v>
      </c>
      <c r="N30" s="113">
        <f t="shared" si="20"/>
        <v>0</v>
      </c>
      <c r="O30" s="113">
        <f t="shared" si="20"/>
        <v>0</v>
      </c>
      <c r="P30" s="113">
        <f t="shared" si="20"/>
        <v>0</v>
      </c>
      <c r="Q30" s="113">
        <f t="shared" si="20"/>
        <v>0</v>
      </c>
      <c r="R30" s="113">
        <f t="shared" si="20"/>
        <v>0</v>
      </c>
      <c r="S30" s="113">
        <f t="shared" si="20"/>
        <v>0</v>
      </c>
      <c r="T30" s="113">
        <f t="shared" si="20"/>
        <v>0</v>
      </c>
      <c r="U30" s="113">
        <f t="shared" si="20"/>
        <v>0</v>
      </c>
      <c r="V30" s="113">
        <f t="shared" si="20"/>
        <v>18829693</v>
      </c>
      <c r="W30" s="106">
        <f t="shared" ref="W30:W46" si="21">U30*100/E30</f>
        <v>0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s="70" customFormat="1" ht="144.75" customHeight="1">
      <c r="A31" s="43">
        <v>23</v>
      </c>
      <c r="B31" s="42" t="s">
        <v>11</v>
      </c>
      <c r="C31" s="176" t="s">
        <v>20</v>
      </c>
      <c r="D31" s="168" t="s">
        <v>131</v>
      </c>
      <c r="E31" s="115">
        <f>20700000+2001551-10000000+6184402</f>
        <v>18885953</v>
      </c>
      <c r="F31" s="110">
        <f>G31+T31</f>
        <v>106260</v>
      </c>
      <c r="G31" s="110">
        <v>106260</v>
      </c>
      <c r="H31" s="115"/>
      <c r="I31" s="123"/>
      <c r="J31" s="115"/>
      <c r="K31" s="115"/>
      <c r="L31" s="115"/>
      <c r="M31" s="115"/>
      <c r="N31" s="115"/>
      <c r="O31" s="115"/>
      <c r="P31" s="116"/>
      <c r="Q31" s="116"/>
      <c r="R31" s="116"/>
      <c r="S31" s="116"/>
      <c r="T31" s="115">
        <f>H31+I31+J31+K31+L31+M31+N31</f>
        <v>0</v>
      </c>
      <c r="U31" s="105">
        <v>0</v>
      </c>
      <c r="V31" s="110">
        <f>E31-F31</f>
        <v>18779693</v>
      </c>
      <c r="W31" s="106">
        <f t="shared" si="21"/>
        <v>0</v>
      </c>
      <c r="X31" s="45"/>
      <c r="Y31" s="45"/>
      <c r="Z31" s="45"/>
      <c r="AA31" s="45"/>
      <c r="AB31" s="45"/>
      <c r="AC31" s="45"/>
      <c r="AD31" s="45"/>
      <c r="AE31" s="69"/>
      <c r="AF31" s="69"/>
      <c r="AG31" s="69"/>
      <c r="AH31" s="69"/>
      <c r="AI31" s="69"/>
      <c r="AJ31" s="69"/>
    </row>
    <row r="32" spans="1:36" s="70" customFormat="1" ht="88.5" customHeight="1">
      <c r="A32" s="43">
        <v>24</v>
      </c>
      <c r="B32" s="42" t="s">
        <v>11</v>
      </c>
      <c r="C32" s="176" t="s">
        <v>20</v>
      </c>
      <c r="D32" s="168" t="s">
        <v>112</v>
      </c>
      <c r="E32" s="115">
        <v>50000</v>
      </c>
      <c r="F32" s="110">
        <f>G32+T32</f>
        <v>0</v>
      </c>
      <c r="G32" s="110"/>
      <c r="H32" s="115"/>
      <c r="I32" s="123"/>
      <c r="J32" s="115"/>
      <c r="K32" s="115"/>
      <c r="L32" s="115"/>
      <c r="M32" s="115"/>
      <c r="N32" s="115"/>
      <c r="O32" s="115"/>
      <c r="P32" s="116"/>
      <c r="Q32" s="116"/>
      <c r="R32" s="116"/>
      <c r="S32" s="116"/>
      <c r="T32" s="115">
        <f>H32+I32+J32+K32+L32+M32+N32</f>
        <v>0</v>
      </c>
      <c r="U32" s="105">
        <v>0</v>
      </c>
      <c r="V32" s="110">
        <f>E32-F32</f>
        <v>50000</v>
      </c>
      <c r="W32" s="106">
        <f t="shared" si="21"/>
        <v>0</v>
      </c>
      <c r="X32" s="45"/>
      <c r="Y32" s="45"/>
      <c r="Z32" s="45"/>
      <c r="AA32" s="45"/>
      <c r="AB32" s="45"/>
      <c r="AC32" s="45"/>
      <c r="AD32" s="45"/>
      <c r="AE32" s="69"/>
      <c r="AF32" s="69"/>
      <c r="AG32" s="69"/>
      <c r="AH32" s="69"/>
      <c r="AI32" s="69"/>
      <c r="AJ32" s="69"/>
    </row>
    <row r="33" spans="1:36" s="70" customFormat="1" ht="39.75" customHeight="1">
      <c r="A33" s="72">
        <v>25</v>
      </c>
      <c r="B33" s="73" t="s">
        <v>56</v>
      </c>
      <c r="C33" s="193" t="s">
        <v>57</v>
      </c>
      <c r="D33" s="200"/>
      <c r="E33" s="117">
        <f>E34</f>
        <v>1000000</v>
      </c>
      <c r="F33" s="117">
        <f t="shared" ref="F33:V33" si="22">F34</f>
        <v>0</v>
      </c>
      <c r="G33" s="117">
        <f t="shared" si="22"/>
        <v>0</v>
      </c>
      <c r="H33" s="117">
        <f t="shared" si="22"/>
        <v>0</v>
      </c>
      <c r="I33" s="117">
        <f t="shared" si="22"/>
        <v>0</v>
      </c>
      <c r="J33" s="117">
        <f t="shared" si="22"/>
        <v>0</v>
      </c>
      <c r="K33" s="117">
        <f t="shared" si="22"/>
        <v>0</v>
      </c>
      <c r="L33" s="117">
        <f t="shared" si="22"/>
        <v>0</v>
      </c>
      <c r="M33" s="117">
        <f t="shared" si="22"/>
        <v>0</v>
      </c>
      <c r="N33" s="117">
        <f t="shared" si="22"/>
        <v>0</v>
      </c>
      <c r="O33" s="117">
        <f t="shared" si="22"/>
        <v>0</v>
      </c>
      <c r="P33" s="117">
        <f t="shared" si="22"/>
        <v>0</v>
      </c>
      <c r="Q33" s="117">
        <f t="shared" si="22"/>
        <v>0</v>
      </c>
      <c r="R33" s="117">
        <f t="shared" si="22"/>
        <v>0</v>
      </c>
      <c r="S33" s="117">
        <f t="shared" si="22"/>
        <v>0</v>
      </c>
      <c r="T33" s="117">
        <f t="shared" si="22"/>
        <v>0</v>
      </c>
      <c r="U33" s="117">
        <f t="shared" si="22"/>
        <v>0</v>
      </c>
      <c r="V33" s="117">
        <f t="shared" si="22"/>
        <v>1000000</v>
      </c>
      <c r="W33" s="106">
        <f t="shared" si="21"/>
        <v>0</v>
      </c>
      <c r="X33" s="45"/>
      <c r="Y33" s="45"/>
      <c r="Z33" s="45"/>
      <c r="AA33" s="45"/>
      <c r="AB33" s="45"/>
      <c r="AC33" s="45"/>
      <c r="AD33" s="45"/>
      <c r="AE33" s="69"/>
      <c r="AF33" s="69"/>
      <c r="AG33" s="69"/>
      <c r="AH33" s="69"/>
      <c r="AI33" s="69"/>
      <c r="AJ33" s="69"/>
    </row>
    <row r="34" spans="1:36" s="70" customFormat="1" ht="95.25" customHeight="1">
      <c r="A34" s="43">
        <v>26</v>
      </c>
      <c r="B34" s="42" t="s">
        <v>11</v>
      </c>
      <c r="C34" s="176" t="s">
        <v>20</v>
      </c>
      <c r="D34" s="168" t="s">
        <v>77</v>
      </c>
      <c r="E34" s="115">
        <f>500000+500000</f>
        <v>1000000</v>
      </c>
      <c r="F34" s="110">
        <f>G34+T34</f>
        <v>0</v>
      </c>
      <c r="G34" s="110"/>
      <c r="H34" s="115"/>
      <c r="I34" s="123"/>
      <c r="J34" s="115"/>
      <c r="K34" s="115"/>
      <c r="L34" s="115"/>
      <c r="M34" s="115"/>
      <c r="N34" s="115"/>
      <c r="O34" s="115"/>
      <c r="P34" s="116"/>
      <c r="Q34" s="116"/>
      <c r="R34" s="116"/>
      <c r="S34" s="116"/>
      <c r="T34" s="115">
        <f>H34+I34+J34+K34+L34+M34+N34+O34+P34</f>
        <v>0</v>
      </c>
      <c r="U34" s="105">
        <v>0</v>
      </c>
      <c r="V34" s="110">
        <f>E34-F34</f>
        <v>1000000</v>
      </c>
      <c r="W34" s="106">
        <f t="shared" si="21"/>
        <v>0</v>
      </c>
      <c r="X34" s="45"/>
      <c r="Y34" s="45"/>
      <c r="Z34" s="45"/>
      <c r="AA34" s="45"/>
      <c r="AB34" s="45"/>
      <c r="AC34" s="45"/>
      <c r="AD34" s="45"/>
      <c r="AE34" s="69"/>
      <c r="AF34" s="69"/>
      <c r="AG34" s="69"/>
      <c r="AH34" s="69"/>
      <c r="AI34" s="69"/>
      <c r="AJ34" s="69"/>
    </row>
    <row r="35" spans="1:36" s="70" customFormat="1" ht="62.25" customHeight="1">
      <c r="A35" s="72">
        <v>27</v>
      </c>
      <c r="B35" s="102" t="s">
        <v>132</v>
      </c>
      <c r="C35" s="263" t="s">
        <v>133</v>
      </c>
      <c r="D35" s="200"/>
      <c r="E35" s="117">
        <f>E36</f>
        <v>1500000</v>
      </c>
      <c r="F35" s="117">
        <f t="shared" ref="F35:V35" si="23">F36</f>
        <v>0</v>
      </c>
      <c r="G35" s="117">
        <f t="shared" si="23"/>
        <v>0</v>
      </c>
      <c r="H35" s="117">
        <f t="shared" si="23"/>
        <v>0</v>
      </c>
      <c r="I35" s="117">
        <f t="shared" si="23"/>
        <v>0</v>
      </c>
      <c r="J35" s="117">
        <f t="shared" si="23"/>
        <v>0</v>
      </c>
      <c r="K35" s="117">
        <f t="shared" si="23"/>
        <v>0</v>
      </c>
      <c r="L35" s="117">
        <f t="shared" si="23"/>
        <v>0</v>
      </c>
      <c r="M35" s="117">
        <f t="shared" si="23"/>
        <v>0</v>
      </c>
      <c r="N35" s="117">
        <f t="shared" si="23"/>
        <v>0</v>
      </c>
      <c r="O35" s="117">
        <f t="shared" si="23"/>
        <v>0</v>
      </c>
      <c r="P35" s="117">
        <f t="shared" si="23"/>
        <v>0</v>
      </c>
      <c r="Q35" s="117">
        <f t="shared" si="23"/>
        <v>0</v>
      </c>
      <c r="R35" s="117">
        <f t="shared" si="23"/>
        <v>0</v>
      </c>
      <c r="S35" s="117">
        <f t="shared" si="23"/>
        <v>0</v>
      </c>
      <c r="T35" s="117">
        <f t="shared" si="23"/>
        <v>0</v>
      </c>
      <c r="U35" s="117">
        <f t="shared" si="23"/>
        <v>0</v>
      </c>
      <c r="V35" s="117">
        <f t="shared" si="23"/>
        <v>1500000</v>
      </c>
      <c r="W35" s="106">
        <f t="shared" si="21"/>
        <v>0</v>
      </c>
      <c r="X35" s="45"/>
      <c r="Y35" s="45"/>
      <c r="Z35" s="45"/>
      <c r="AA35" s="45"/>
      <c r="AB35" s="45"/>
      <c r="AC35" s="45"/>
      <c r="AD35" s="45"/>
      <c r="AE35" s="69"/>
      <c r="AF35" s="69"/>
      <c r="AG35" s="69"/>
      <c r="AH35" s="69"/>
      <c r="AI35" s="69"/>
      <c r="AJ35" s="69"/>
    </row>
    <row r="36" spans="1:36" s="70" customFormat="1" ht="90" customHeight="1">
      <c r="A36" s="43">
        <v>28</v>
      </c>
      <c r="B36" s="42" t="s">
        <v>80</v>
      </c>
      <c r="C36" s="47" t="s">
        <v>78</v>
      </c>
      <c r="D36" s="168" t="s">
        <v>79</v>
      </c>
      <c r="E36" s="115">
        <v>1500000</v>
      </c>
      <c r="F36" s="110">
        <f t="shared" ref="F36" si="24">G36+T36</f>
        <v>0</v>
      </c>
      <c r="G36" s="110"/>
      <c r="H36" s="115"/>
      <c r="I36" s="123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5">
        <f>H36+I36+J36</f>
        <v>0</v>
      </c>
      <c r="U36" s="105">
        <v>0</v>
      </c>
      <c r="V36" s="110">
        <f>E36-F36</f>
        <v>1500000</v>
      </c>
      <c r="W36" s="106">
        <f t="shared" si="21"/>
        <v>0</v>
      </c>
      <c r="X36" s="45"/>
      <c r="Y36" s="45"/>
      <c r="Z36" s="45"/>
      <c r="AA36" s="45"/>
      <c r="AB36" s="45"/>
      <c r="AC36" s="45"/>
      <c r="AD36" s="45"/>
      <c r="AE36" s="69"/>
      <c r="AF36" s="69"/>
      <c r="AG36" s="69"/>
      <c r="AH36" s="69"/>
      <c r="AI36" s="69"/>
      <c r="AJ36" s="69"/>
    </row>
    <row r="37" spans="1:36" s="70" customFormat="1" ht="97.5" customHeight="1">
      <c r="A37" s="72">
        <v>29</v>
      </c>
      <c r="B37" s="102" t="s">
        <v>81</v>
      </c>
      <c r="C37" s="264" t="s">
        <v>82</v>
      </c>
      <c r="D37" s="201"/>
      <c r="E37" s="117">
        <f>E38</f>
        <v>2000000</v>
      </c>
      <c r="F37" s="117">
        <f t="shared" ref="F37:V37" si="25">F38</f>
        <v>0</v>
      </c>
      <c r="G37" s="117">
        <f t="shared" si="25"/>
        <v>0</v>
      </c>
      <c r="H37" s="117">
        <f t="shared" si="25"/>
        <v>0</v>
      </c>
      <c r="I37" s="117">
        <f t="shared" si="25"/>
        <v>0</v>
      </c>
      <c r="J37" s="117">
        <f t="shared" si="25"/>
        <v>0</v>
      </c>
      <c r="K37" s="117">
        <f t="shared" si="25"/>
        <v>0</v>
      </c>
      <c r="L37" s="117">
        <f t="shared" si="25"/>
        <v>0</v>
      </c>
      <c r="M37" s="117">
        <f t="shared" si="25"/>
        <v>0</v>
      </c>
      <c r="N37" s="117">
        <f t="shared" si="25"/>
        <v>0</v>
      </c>
      <c r="O37" s="117">
        <f t="shared" si="25"/>
        <v>0</v>
      </c>
      <c r="P37" s="117">
        <f t="shared" si="25"/>
        <v>0</v>
      </c>
      <c r="Q37" s="117">
        <f t="shared" si="25"/>
        <v>0</v>
      </c>
      <c r="R37" s="117">
        <f t="shared" si="25"/>
        <v>0</v>
      </c>
      <c r="S37" s="117">
        <f t="shared" si="25"/>
        <v>0</v>
      </c>
      <c r="T37" s="117">
        <f t="shared" si="25"/>
        <v>0</v>
      </c>
      <c r="U37" s="117">
        <f t="shared" si="25"/>
        <v>0</v>
      </c>
      <c r="V37" s="117">
        <f t="shared" si="25"/>
        <v>2000000</v>
      </c>
      <c r="W37" s="106">
        <f t="shared" si="21"/>
        <v>0</v>
      </c>
      <c r="X37" s="45"/>
      <c r="Y37" s="45"/>
      <c r="Z37" s="45"/>
      <c r="AA37" s="45"/>
      <c r="AB37" s="45"/>
      <c r="AC37" s="45"/>
      <c r="AD37" s="45"/>
      <c r="AE37" s="69"/>
      <c r="AF37" s="69"/>
      <c r="AG37" s="69"/>
      <c r="AH37" s="69"/>
      <c r="AI37" s="69"/>
      <c r="AJ37" s="69"/>
    </row>
    <row r="38" spans="1:36" s="70" customFormat="1" ht="90" customHeight="1">
      <c r="A38" s="43">
        <v>30</v>
      </c>
      <c r="B38" s="42" t="s">
        <v>33</v>
      </c>
      <c r="C38" s="202" t="s">
        <v>10</v>
      </c>
      <c r="D38" s="203" t="s">
        <v>83</v>
      </c>
      <c r="E38" s="115">
        <v>2000000</v>
      </c>
      <c r="F38" s="110">
        <f>G38+T38</f>
        <v>0</v>
      </c>
      <c r="G38" s="110"/>
      <c r="H38" s="115"/>
      <c r="I38" s="123"/>
      <c r="J38" s="115"/>
      <c r="K38" s="115"/>
      <c r="L38" s="115"/>
      <c r="M38" s="115"/>
      <c r="N38" s="115"/>
      <c r="O38" s="115"/>
      <c r="P38" s="116"/>
      <c r="Q38" s="116"/>
      <c r="R38" s="116"/>
      <c r="S38" s="116"/>
      <c r="T38" s="115">
        <f>I38+J38+K38+L38+M38+H38</f>
        <v>0</v>
      </c>
      <c r="U38" s="105">
        <v>0</v>
      </c>
      <c r="V38" s="110">
        <f>E38-F38</f>
        <v>2000000</v>
      </c>
      <c r="W38" s="106">
        <f t="shared" si="21"/>
        <v>0</v>
      </c>
      <c r="X38" s="45"/>
      <c r="Y38" s="45"/>
      <c r="Z38" s="45"/>
      <c r="AA38" s="45"/>
      <c r="AB38" s="45"/>
      <c r="AC38" s="45"/>
      <c r="AD38" s="45"/>
      <c r="AE38" s="69"/>
      <c r="AF38" s="69"/>
      <c r="AG38" s="69"/>
      <c r="AH38" s="69"/>
      <c r="AI38" s="69"/>
      <c r="AJ38" s="69"/>
    </row>
    <row r="39" spans="1:36" s="70" customFormat="1" ht="86.25" customHeight="1">
      <c r="A39" s="72">
        <v>31</v>
      </c>
      <c r="B39" s="102" t="s">
        <v>30</v>
      </c>
      <c r="C39" s="264" t="s">
        <v>31</v>
      </c>
      <c r="D39" s="204"/>
      <c r="E39" s="117">
        <f>E40+E41</f>
        <v>876985</v>
      </c>
      <c r="F39" s="117">
        <f t="shared" ref="F39:V39" si="26">F40+F41</f>
        <v>0</v>
      </c>
      <c r="G39" s="117">
        <f t="shared" si="26"/>
        <v>0</v>
      </c>
      <c r="H39" s="117">
        <f t="shared" si="26"/>
        <v>0</v>
      </c>
      <c r="I39" s="117">
        <f t="shared" si="26"/>
        <v>0</v>
      </c>
      <c r="J39" s="117">
        <f t="shared" si="26"/>
        <v>0</v>
      </c>
      <c r="K39" s="117">
        <f t="shared" si="26"/>
        <v>0</v>
      </c>
      <c r="L39" s="117">
        <f t="shared" si="26"/>
        <v>0</v>
      </c>
      <c r="M39" s="117">
        <f t="shared" si="26"/>
        <v>0</v>
      </c>
      <c r="N39" s="117">
        <f t="shared" si="26"/>
        <v>0</v>
      </c>
      <c r="O39" s="117">
        <f t="shared" si="26"/>
        <v>0</v>
      </c>
      <c r="P39" s="117">
        <f t="shared" si="26"/>
        <v>0</v>
      </c>
      <c r="Q39" s="117">
        <f t="shared" si="26"/>
        <v>0</v>
      </c>
      <c r="R39" s="117">
        <f t="shared" si="26"/>
        <v>0</v>
      </c>
      <c r="S39" s="117">
        <f t="shared" si="26"/>
        <v>0</v>
      </c>
      <c r="T39" s="117">
        <f t="shared" si="26"/>
        <v>0</v>
      </c>
      <c r="U39" s="117">
        <f t="shared" si="26"/>
        <v>0</v>
      </c>
      <c r="V39" s="117">
        <f t="shared" si="26"/>
        <v>876985</v>
      </c>
      <c r="W39" s="106">
        <f t="shared" si="21"/>
        <v>0</v>
      </c>
      <c r="X39" s="45"/>
      <c r="Y39" s="45"/>
      <c r="Z39" s="45"/>
      <c r="AA39" s="45"/>
      <c r="AB39" s="45"/>
      <c r="AC39" s="45"/>
      <c r="AD39" s="45"/>
      <c r="AE39" s="69"/>
      <c r="AF39" s="69"/>
      <c r="AG39" s="69"/>
      <c r="AH39" s="69"/>
      <c r="AI39" s="69"/>
      <c r="AJ39" s="69"/>
    </row>
    <row r="40" spans="1:36" s="70" customFormat="1" ht="69" customHeight="1">
      <c r="A40" s="43">
        <v>32</v>
      </c>
      <c r="B40" s="42" t="s">
        <v>6</v>
      </c>
      <c r="C40" s="202" t="s">
        <v>21</v>
      </c>
      <c r="D40" s="205" t="s">
        <v>84</v>
      </c>
      <c r="E40" s="115">
        <v>681985</v>
      </c>
      <c r="F40" s="110">
        <f>G40+T40</f>
        <v>0</v>
      </c>
      <c r="G40" s="110"/>
      <c r="H40" s="115"/>
      <c r="I40" s="123"/>
      <c r="J40" s="115"/>
      <c r="K40" s="115"/>
      <c r="L40" s="115"/>
      <c r="M40" s="115"/>
      <c r="N40" s="115"/>
      <c r="O40" s="115"/>
      <c r="P40" s="116"/>
      <c r="Q40" s="116"/>
      <c r="R40" s="116"/>
      <c r="S40" s="116"/>
      <c r="T40" s="115">
        <f>H40+I40+J40+K40+L40</f>
        <v>0</v>
      </c>
      <c r="U40" s="105">
        <v>0</v>
      </c>
      <c r="V40" s="110">
        <f>E40-F40</f>
        <v>681985</v>
      </c>
      <c r="W40" s="106">
        <f t="shared" si="21"/>
        <v>0</v>
      </c>
      <c r="X40" s="45"/>
      <c r="Y40" s="45"/>
      <c r="Z40" s="45"/>
      <c r="AA40" s="45"/>
      <c r="AB40" s="45"/>
      <c r="AC40" s="45"/>
      <c r="AD40" s="45"/>
      <c r="AE40" s="69"/>
      <c r="AF40" s="69"/>
      <c r="AG40" s="69"/>
      <c r="AH40" s="69"/>
      <c r="AI40" s="69"/>
      <c r="AJ40" s="69"/>
    </row>
    <row r="41" spans="1:36" ht="72.75" customHeight="1">
      <c r="A41" s="18">
        <v>33</v>
      </c>
      <c r="B41" s="20">
        <v>3210</v>
      </c>
      <c r="C41" s="176" t="s">
        <v>20</v>
      </c>
      <c r="D41" s="205" t="s">
        <v>84</v>
      </c>
      <c r="E41" s="118">
        <v>195000</v>
      </c>
      <c r="F41" s="107">
        <f t="shared" ref="F41" si="27">G41+T41</f>
        <v>0</v>
      </c>
      <c r="G41" s="178"/>
      <c r="H41" s="180"/>
      <c r="I41" s="180"/>
      <c r="J41" s="180"/>
      <c r="K41" s="180"/>
      <c r="L41" s="181"/>
      <c r="M41" s="181"/>
      <c r="N41" s="181"/>
      <c r="O41" s="181"/>
      <c r="P41" s="181"/>
      <c r="Q41" s="181"/>
      <c r="R41" s="181"/>
      <c r="S41" s="181"/>
      <c r="T41" s="110">
        <f>H41+I41+J41+K41+L41+M41+N41+O41+P41+Q41+R41+S41</f>
        <v>0</v>
      </c>
      <c r="U41" s="110">
        <v>0</v>
      </c>
      <c r="V41" s="106">
        <f t="shared" ref="V41" si="28">E41-F41</f>
        <v>195000</v>
      </c>
      <c r="W41" s="106">
        <f t="shared" si="21"/>
        <v>0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78.75" customHeight="1">
      <c r="A42" s="72">
        <v>34</v>
      </c>
      <c r="B42" s="102" t="s">
        <v>134</v>
      </c>
      <c r="C42" s="193" t="s">
        <v>60</v>
      </c>
      <c r="D42" s="169"/>
      <c r="E42" s="117">
        <f>E43+E44+E45</f>
        <v>925000</v>
      </c>
      <c r="F42" s="117">
        <f t="shared" ref="F42:V42" si="29">F43+F44+F45</f>
        <v>0</v>
      </c>
      <c r="G42" s="117">
        <f t="shared" si="29"/>
        <v>0</v>
      </c>
      <c r="H42" s="117">
        <f t="shared" si="29"/>
        <v>0</v>
      </c>
      <c r="I42" s="117">
        <f t="shared" si="29"/>
        <v>0</v>
      </c>
      <c r="J42" s="117">
        <f t="shared" si="29"/>
        <v>0</v>
      </c>
      <c r="K42" s="117">
        <f t="shared" si="29"/>
        <v>0</v>
      </c>
      <c r="L42" s="117">
        <f t="shared" si="29"/>
        <v>0</v>
      </c>
      <c r="M42" s="117">
        <f t="shared" si="29"/>
        <v>0</v>
      </c>
      <c r="N42" s="117">
        <f t="shared" si="29"/>
        <v>0</v>
      </c>
      <c r="O42" s="117">
        <f t="shared" si="29"/>
        <v>0</v>
      </c>
      <c r="P42" s="117">
        <f t="shared" si="29"/>
        <v>0</v>
      </c>
      <c r="Q42" s="117">
        <f t="shared" si="29"/>
        <v>0</v>
      </c>
      <c r="R42" s="117">
        <f t="shared" si="29"/>
        <v>0</v>
      </c>
      <c r="S42" s="117">
        <f t="shared" si="29"/>
        <v>0</v>
      </c>
      <c r="T42" s="117">
        <f t="shared" si="29"/>
        <v>0</v>
      </c>
      <c r="U42" s="117">
        <f t="shared" si="29"/>
        <v>0</v>
      </c>
      <c r="V42" s="117">
        <f t="shared" si="29"/>
        <v>925000</v>
      </c>
      <c r="W42" s="106">
        <f t="shared" si="21"/>
        <v>0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72.75" customHeight="1">
      <c r="A43" s="18">
        <v>35</v>
      </c>
      <c r="B43" s="20">
        <v>3110</v>
      </c>
      <c r="C43" s="202" t="s">
        <v>21</v>
      </c>
      <c r="D43" s="163" t="s">
        <v>85</v>
      </c>
      <c r="E43" s="118">
        <v>125000</v>
      </c>
      <c r="F43" s="107">
        <f>G43+T43</f>
        <v>0</v>
      </c>
      <c r="G43" s="178"/>
      <c r="H43" s="180"/>
      <c r="I43" s="180"/>
      <c r="J43" s="180"/>
      <c r="K43" s="180"/>
      <c r="L43" s="181"/>
      <c r="M43" s="181"/>
      <c r="N43" s="181"/>
      <c r="O43" s="181"/>
      <c r="P43" s="181"/>
      <c r="Q43" s="181"/>
      <c r="R43" s="181"/>
      <c r="S43" s="181"/>
      <c r="T43" s="110">
        <f>H43+I43+J43</f>
        <v>0</v>
      </c>
      <c r="U43" s="110">
        <v>0</v>
      </c>
      <c r="V43" s="106">
        <f>E43-F43</f>
        <v>125000</v>
      </c>
      <c r="W43" s="106">
        <f t="shared" si="21"/>
        <v>0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ht="93.75" customHeight="1">
      <c r="A44" s="18">
        <v>36</v>
      </c>
      <c r="B44" s="20">
        <v>3122</v>
      </c>
      <c r="C44" s="47" t="s">
        <v>24</v>
      </c>
      <c r="D44" s="163" t="s">
        <v>86</v>
      </c>
      <c r="E44" s="118">
        <v>750000</v>
      </c>
      <c r="F44" s="107">
        <f t="shared" ref="F44:F45" si="30">G44+T44</f>
        <v>0</v>
      </c>
      <c r="G44" s="178"/>
      <c r="H44" s="180"/>
      <c r="I44" s="180"/>
      <c r="J44" s="180"/>
      <c r="K44" s="180"/>
      <c r="L44" s="181"/>
      <c r="M44" s="181"/>
      <c r="N44" s="181"/>
      <c r="O44" s="181"/>
      <c r="P44" s="181"/>
      <c r="Q44" s="181"/>
      <c r="R44" s="181"/>
      <c r="S44" s="181"/>
      <c r="T44" s="110">
        <f t="shared" ref="T44:T45" si="31">H44+I44+J44</f>
        <v>0</v>
      </c>
      <c r="U44" s="110">
        <v>0</v>
      </c>
      <c r="V44" s="106">
        <f>E44-F44</f>
        <v>750000</v>
      </c>
      <c r="W44" s="106">
        <f t="shared" si="21"/>
        <v>0</v>
      </c>
      <c r="X44" s="40"/>
      <c r="Y44" s="40"/>
      <c r="Z44" s="40"/>
      <c r="AA44" s="40"/>
      <c r="AB44" s="40"/>
      <c r="AC44" s="40"/>
      <c r="AD44" s="40"/>
      <c r="AE44" s="16"/>
      <c r="AF44" s="16"/>
      <c r="AG44" s="16"/>
      <c r="AH44" s="16"/>
      <c r="AI44" s="16"/>
      <c r="AJ44" s="16"/>
    </row>
    <row r="45" spans="1:36" ht="132.75" customHeight="1">
      <c r="A45" s="18">
        <v>37</v>
      </c>
      <c r="B45" s="20">
        <v>3110</v>
      </c>
      <c r="C45" s="176" t="s">
        <v>21</v>
      </c>
      <c r="D45" s="228" t="s">
        <v>135</v>
      </c>
      <c r="E45" s="118">
        <v>50000</v>
      </c>
      <c r="F45" s="107">
        <f t="shared" si="30"/>
        <v>0</v>
      </c>
      <c r="G45" s="178"/>
      <c r="H45" s="180"/>
      <c r="I45" s="180"/>
      <c r="J45" s="180"/>
      <c r="K45" s="180"/>
      <c r="L45" s="181"/>
      <c r="M45" s="181"/>
      <c r="N45" s="181"/>
      <c r="O45" s="181"/>
      <c r="P45" s="181"/>
      <c r="Q45" s="181"/>
      <c r="R45" s="181"/>
      <c r="S45" s="181"/>
      <c r="T45" s="110">
        <f t="shared" si="31"/>
        <v>0</v>
      </c>
      <c r="U45" s="110">
        <v>0</v>
      </c>
      <c r="V45" s="106">
        <f>E45-F45</f>
        <v>50000</v>
      </c>
      <c r="W45" s="106">
        <f t="shared" si="21"/>
        <v>0</v>
      </c>
      <c r="X45" s="40"/>
      <c r="Y45" s="40"/>
      <c r="Z45" s="40"/>
      <c r="AA45" s="40"/>
      <c r="AB45" s="40"/>
      <c r="AC45" s="40"/>
      <c r="AD45" s="40"/>
      <c r="AE45" s="16"/>
      <c r="AF45" s="16"/>
      <c r="AG45" s="16"/>
      <c r="AH45" s="16"/>
      <c r="AI45" s="16"/>
      <c r="AJ45" s="16"/>
    </row>
    <row r="46" spans="1:36" ht="46.5" customHeight="1">
      <c r="A46" s="72">
        <v>38</v>
      </c>
      <c r="B46" s="102" t="s">
        <v>58</v>
      </c>
      <c r="C46" s="193" t="s">
        <v>53</v>
      </c>
      <c r="D46" s="169"/>
      <c r="E46" s="117">
        <f>E47</f>
        <v>9200000</v>
      </c>
      <c r="F46" s="117">
        <f>F47</f>
        <v>1875000</v>
      </c>
      <c r="G46" s="117">
        <f t="shared" ref="G46:S46" si="32">G47</f>
        <v>1875000</v>
      </c>
      <c r="H46" s="117">
        <f t="shared" si="32"/>
        <v>0</v>
      </c>
      <c r="I46" s="117">
        <f t="shared" si="32"/>
        <v>0</v>
      </c>
      <c r="J46" s="117">
        <f t="shared" si="32"/>
        <v>0</v>
      </c>
      <c r="K46" s="117">
        <f t="shared" si="32"/>
        <v>0</v>
      </c>
      <c r="L46" s="117">
        <f t="shared" si="32"/>
        <v>0</v>
      </c>
      <c r="M46" s="117">
        <f t="shared" si="32"/>
        <v>0</v>
      </c>
      <c r="N46" s="117">
        <f t="shared" si="32"/>
        <v>0</v>
      </c>
      <c r="O46" s="117">
        <f t="shared" si="32"/>
        <v>0</v>
      </c>
      <c r="P46" s="117">
        <f t="shared" si="32"/>
        <v>0</v>
      </c>
      <c r="Q46" s="117">
        <f t="shared" si="32"/>
        <v>0</v>
      </c>
      <c r="R46" s="117">
        <f t="shared" si="32"/>
        <v>0</v>
      </c>
      <c r="S46" s="117">
        <f t="shared" si="32"/>
        <v>0</v>
      </c>
      <c r="T46" s="117">
        <f>T47</f>
        <v>0</v>
      </c>
      <c r="U46" s="117">
        <f>U47</f>
        <v>1875000</v>
      </c>
      <c r="V46" s="117">
        <f>V47</f>
        <v>7325000</v>
      </c>
      <c r="W46" s="106">
        <f t="shared" si="21"/>
        <v>20.380434782608695</v>
      </c>
      <c r="X46" s="40"/>
      <c r="Y46" s="40"/>
      <c r="Z46" s="40"/>
      <c r="AA46" s="40"/>
      <c r="AB46" s="40"/>
      <c r="AC46" s="40"/>
      <c r="AD46" s="40"/>
      <c r="AE46" s="16"/>
      <c r="AF46" s="16"/>
      <c r="AG46" s="16"/>
      <c r="AH46" s="16"/>
      <c r="AI46" s="16"/>
      <c r="AJ46" s="16"/>
    </row>
    <row r="47" spans="1:36" ht="87.75" customHeight="1">
      <c r="A47" s="18">
        <v>39</v>
      </c>
      <c r="B47" s="39">
        <v>3110</v>
      </c>
      <c r="C47" s="194" t="s">
        <v>21</v>
      </c>
      <c r="D47" s="163" t="s">
        <v>136</v>
      </c>
      <c r="E47" s="115">
        <v>9200000</v>
      </c>
      <c r="F47" s="107">
        <f>G47+T47</f>
        <v>1875000</v>
      </c>
      <c r="G47" s="118">
        <v>1875000</v>
      </c>
      <c r="H47" s="105"/>
      <c r="I47" s="105"/>
      <c r="J47" s="183"/>
      <c r="K47" s="183"/>
      <c r="L47" s="184"/>
      <c r="M47" s="182"/>
      <c r="N47" s="182"/>
      <c r="O47" s="182"/>
      <c r="P47" s="182"/>
      <c r="Q47" s="182"/>
      <c r="R47" s="182"/>
      <c r="S47" s="182"/>
      <c r="T47" s="110">
        <f>H47+I47+J47+K47+L47+M47</f>
        <v>0</v>
      </c>
      <c r="U47" s="110">
        <v>1875000</v>
      </c>
      <c r="V47" s="106">
        <f>E47-F47</f>
        <v>7325000</v>
      </c>
      <c r="W47" s="106">
        <f t="shared" ref="W46:W73" si="33">U47*100/E47</f>
        <v>20.380434782608695</v>
      </c>
      <c r="X47" s="40"/>
      <c r="Y47" s="40"/>
      <c r="Z47" s="40"/>
      <c r="AA47" s="40"/>
      <c r="AB47" s="40"/>
      <c r="AC47" s="40"/>
      <c r="AD47" s="40"/>
      <c r="AE47" s="16"/>
      <c r="AF47" s="16"/>
      <c r="AG47" s="16"/>
      <c r="AH47" s="16"/>
      <c r="AI47" s="16"/>
      <c r="AJ47" s="16"/>
    </row>
    <row r="48" spans="1:36" ht="57.75" customHeight="1">
      <c r="A48" s="87">
        <v>40</v>
      </c>
      <c r="B48" s="88" t="s">
        <v>15</v>
      </c>
      <c r="C48" s="130" t="s">
        <v>32</v>
      </c>
      <c r="D48" s="89"/>
      <c r="E48" s="112">
        <f>E49+E55+E57+E59+E63+E65+E67+E61</f>
        <v>32969332</v>
      </c>
      <c r="F48" s="112">
        <f t="shared" ref="F48:V48" si="34">F49+F55+F57+F59+F63+F65+F67+F61</f>
        <v>0</v>
      </c>
      <c r="G48" s="112">
        <f t="shared" si="34"/>
        <v>0</v>
      </c>
      <c r="H48" s="112">
        <f t="shared" si="34"/>
        <v>0</v>
      </c>
      <c r="I48" s="112">
        <f t="shared" si="34"/>
        <v>0</v>
      </c>
      <c r="J48" s="112">
        <f t="shared" si="34"/>
        <v>0</v>
      </c>
      <c r="K48" s="112">
        <f t="shared" si="34"/>
        <v>0</v>
      </c>
      <c r="L48" s="112">
        <f t="shared" si="34"/>
        <v>0</v>
      </c>
      <c r="M48" s="112">
        <f t="shared" si="34"/>
        <v>0</v>
      </c>
      <c r="N48" s="112">
        <f t="shared" si="34"/>
        <v>0</v>
      </c>
      <c r="O48" s="112">
        <f t="shared" si="34"/>
        <v>0</v>
      </c>
      <c r="P48" s="112">
        <f t="shared" si="34"/>
        <v>0</v>
      </c>
      <c r="Q48" s="112">
        <f t="shared" si="34"/>
        <v>0</v>
      </c>
      <c r="R48" s="112">
        <f t="shared" si="34"/>
        <v>0</v>
      </c>
      <c r="S48" s="112">
        <f t="shared" si="34"/>
        <v>0</v>
      </c>
      <c r="T48" s="112">
        <f t="shared" si="34"/>
        <v>0</v>
      </c>
      <c r="U48" s="112">
        <f t="shared" si="34"/>
        <v>0</v>
      </c>
      <c r="V48" s="112">
        <f t="shared" si="34"/>
        <v>32969332</v>
      </c>
      <c r="W48" s="106">
        <f t="shared" si="33"/>
        <v>0</v>
      </c>
      <c r="X48" s="40"/>
      <c r="Y48" s="40"/>
      <c r="Z48" s="40"/>
      <c r="AA48" s="40"/>
      <c r="AB48" s="40"/>
      <c r="AC48" s="40"/>
      <c r="AD48" s="40"/>
      <c r="AE48" s="16"/>
      <c r="AF48" s="16"/>
      <c r="AG48" s="16"/>
      <c r="AH48" s="16"/>
      <c r="AI48" s="16"/>
      <c r="AJ48" s="16"/>
    </row>
    <row r="49" spans="1:36" ht="65.25" customHeight="1">
      <c r="A49" s="72">
        <v>41</v>
      </c>
      <c r="B49" s="164" t="s">
        <v>55</v>
      </c>
      <c r="C49" s="262" t="s">
        <v>34</v>
      </c>
      <c r="D49" s="173"/>
      <c r="E49" s="117">
        <f>E50+E51+E52+E53+E54</f>
        <v>5828650</v>
      </c>
      <c r="F49" s="117">
        <f t="shared" ref="F49:V49" si="35">F50+F51+F52+F53+F54</f>
        <v>0</v>
      </c>
      <c r="G49" s="117">
        <f t="shared" si="35"/>
        <v>0</v>
      </c>
      <c r="H49" s="117">
        <f t="shared" si="35"/>
        <v>0</v>
      </c>
      <c r="I49" s="117">
        <f t="shared" si="35"/>
        <v>0</v>
      </c>
      <c r="J49" s="117">
        <f t="shared" si="35"/>
        <v>0</v>
      </c>
      <c r="K49" s="117">
        <f t="shared" si="35"/>
        <v>0</v>
      </c>
      <c r="L49" s="117">
        <f t="shared" si="35"/>
        <v>0</v>
      </c>
      <c r="M49" s="117">
        <f t="shared" si="35"/>
        <v>0</v>
      </c>
      <c r="N49" s="117">
        <f t="shared" si="35"/>
        <v>0</v>
      </c>
      <c r="O49" s="117">
        <f t="shared" si="35"/>
        <v>0</v>
      </c>
      <c r="P49" s="117">
        <f t="shared" si="35"/>
        <v>0</v>
      </c>
      <c r="Q49" s="117">
        <f t="shared" si="35"/>
        <v>0</v>
      </c>
      <c r="R49" s="117">
        <f t="shared" si="35"/>
        <v>0</v>
      </c>
      <c r="S49" s="117">
        <f t="shared" si="35"/>
        <v>0</v>
      </c>
      <c r="T49" s="117">
        <f>T50+T51+T52+T53+T54</f>
        <v>0</v>
      </c>
      <c r="U49" s="117">
        <f t="shared" si="35"/>
        <v>0</v>
      </c>
      <c r="V49" s="117">
        <f t="shared" si="35"/>
        <v>5828650</v>
      </c>
      <c r="W49" s="106">
        <f t="shared" si="33"/>
        <v>0</v>
      </c>
      <c r="X49" s="40"/>
      <c r="Y49" s="40"/>
      <c r="Z49" s="40"/>
      <c r="AA49" s="40"/>
      <c r="AB49" s="40"/>
      <c r="AC49" s="40"/>
      <c r="AD49" s="40"/>
      <c r="AE49" s="16"/>
      <c r="AF49" s="16"/>
      <c r="AG49" s="16"/>
      <c r="AH49" s="16"/>
      <c r="AI49" s="16"/>
      <c r="AJ49" s="16"/>
    </row>
    <row r="50" spans="1:36" s="172" customFormat="1" ht="68.25" customHeight="1">
      <c r="A50" s="97">
        <v>42</v>
      </c>
      <c r="B50" s="174" t="s">
        <v>5</v>
      </c>
      <c r="C50" s="176" t="s">
        <v>0</v>
      </c>
      <c r="D50" s="78" t="s">
        <v>54</v>
      </c>
      <c r="E50" s="165">
        <v>3178650</v>
      </c>
      <c r="F50" s="107">
        <f t="shared" ref="F50:F54" si="36">G50+T50</f>
        <v>0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10">
        <f t="shared" ref="T50:T54" si="37">H50+I50+J50+K50+L50</f>
        <v>0</v>
      </c>
      <c r="U50" s="123">
        <v>0</v>
      </c>
      <c r="V50" s="110">
        <f t="shared" ref="V50:V54" si="38">E50-F50</f>
        <v>3178650</v>
      </c>
      <c r="W50" s="106">
        <f t="shared" si="33"/>
        <v>0</v>
      </c>
      <c r="X50" s="170"/>
      <c r="Y50" s="170"/>
      <c r="Z50" s="170"/>
      <c r="AA50" s="170"/>
      <c r="AB50" s="170"/>
      <c r="AC50" s="170"/>
      <c r="AD50" s="170"/>
      <c r="AE50" s="171"/>
      <c r="AF50" s="171"/>
      <c r="AG50" s="171"/>
      <c r="AH50" s="171"/>
      <c r="AI50" s="171"/>
      <c r="AJ50" s="171"/>
    </row>
    <row r="51" spans="1:36" s="172" customFormat="1" ht="67.5" customHeight="1">
      <c r="A51" s="97">
        <v>43</v>
      </c>
      <c r="B51" s="174" t="s">
        <v>5</v>
      </c>
      <c r="C51" s="176" t="s">
        <v>0</v>
      </c>
      <c r="D51" s="206" t="s">
        <v>87</v>
      </c>
      <c r="E51" s="165">
        <v>200000</v>
      </c>
      <c r="F51" s="107">
        <f t="shared" si="36"/>
        <v>0</v>
      </c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10">
        <f t="shared" si="37"/>
        <v>0</v>
      </c>
      <c r="U51" s="123">
        <v>0</v>
      </c>
      <c r="V51" s="110">
        <f t="shared" si="38"/>
        <v>200000</v>
      </c>
      <c r="W51" s="106">
        <f t="shared" si="33"/>
        <v>0</v>
      </c>
      <c r="X51" s="170"/>
      <c r="Y51" s="170"/>
      <c r="Z51" s="170"/>
      <c r="AA51" s="170"/>
      <c r="AB51" s="170"/>
      <c r="AC51" s="170"/>
      <c r="AD51" s="170"/>
      <c r="AE51" s="171"/>
      <c r="AF51" s="171"/>
      <c r="AG51" s="171"/>
      <c r="AH51" s="171"/>
      <c r="AI51" s="171"/>
      <c r="AJ51" s="171"/>
    </row>
    <row r="52" spans="1:36" ht="51" customHeight="1">
      <c r="A52" s="43">
        <v>44</v>
      </c>
      <c r="B52" s="67">
        <v>3132</v>
      </c>
      <c r="C52" s="176" t="s">
        <v>0</v>
      </c>
      <c r="D52" s="206" t="s">
        <v>88</v>
      </c>
      <c r="E52" s="115">
        <v>1950000</v>
      </c>
      <c r="F52" s="107">
        <f t="shared" si="36"/>
        <v>0</v>
      </c>
      <c r="G52" s="107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>
        <f t="shared" si="37"/>
        <v>0</v>
      </c>
      <c r="U52" s="105">
        <v>0</v>
      </c>
      <c r="V52" s="110">
        <f t="shared" si="38"/>
        <v>1950000</v>
      </c>
      <c r="W52" s="106">
        <f t="shared" si="33"/>
        <v>0</v>
      </c>
      <c r="X52" s="40"/>
      <c r="Y52" s="40"/>
      <c r="Z52" s="40"/>
      <c r="AA52" s="40"/>
      <c r="AB52" s="40"/>
      <c r="AC52" s="40"/>
      <c r="AD52" s="40"/>
      <c r="AE52" s="16"/>
      <c r="AF52" s="16"/>
      <c r="AG52" s="16"/>
      <c r="AH52" s="16"/>
      <c r="AI52" s="16"/>
      <c r="AJ52" s="16"/>
    </row>
    <row r="53" spans="1:36" ht="60.75" customHeight="1">
      <c r="A53" s="43">
        <v>45</v>
      </c>
      <c r="B53" s="67">
        <v>3132</v>
      </c>
      <c r="C53" s="176" t="s">
        <v>0</v>
      </c>
      <c r="D53" s="206" t="s">
        <v>89</v>
      </c>
      <c r="E53" s="115">
        <v>300000</v>
      </c>
      <c r="F53" s="107">
        <f t="shared" si="36"/>
        <v>0</v>
      </c>
      <c r="G53" s="107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>
        <f t="shared" si="37"/>
        <v>0</v>
      </c>
      <c r="U53" s="105">
        <v>0</v>
      </c>
      <c r="V53" s="110">
        <f t="shared" si="38"/>
        <v>300000</v>
      </c>
      <c r="W53" s="106">
        <f t="shared" si="33"/>
        <v>0</v>
      </c>
      <c r="X53" s="40"/>
      <c r="Y53" s="40"/>
      <c r="Z53" s="40"/>
      <c r="AA53" s="40"/>
      <c r="AB53" s="40"/>
      <c r="AC53" s="40"/>
      <c r="AD53" s="40"/>
      <c r="AE53" s="16"/>
      <c r="AF53" s="16"/>
      <c r="AG53" s="16"/>
      <c r="AH53" s="16"/>
      <c r="AI53" s="16"/>
      <c r="AJ53" s="16"/>
    </row>
    <row r="54" spans="1:36" ht="66" customHeight="1">
      <c r="A54" s="43">
        <v>46</v>
      </c>
      <c r="B54" s="67">
        <v>3132</v>
      </c>
      <c r="C54" s="176" t="s">
        <v>0</v>
      </c>
      <c r="D54" s="206" t="s">
        <v>90</v>
      </c>
      <c r="E54" s="115">
        <v>200000</v>
      </c>
      <c r="F54" s="107">
        <f t="shared" si="36"/>
        <v>0</v>
      </c>
      <c r="G54" s="107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>
        <f t="shared" si="37"/>
        <v>0</v>
      </c>
      <c r="U54" s="105">
        <v>0</v>
      </c>
      <c r="V54" s="110">
        <f t="shared" si="38"/>
        <v>200000</v>
      </c>
      <c r="W54" s="106">
        <f t="shared" si="33"/>
        <v>0</v>
      </c>
      <c r="X54" s="40"/>
      <c r="Y54" s="40"/>
      <c r="Z54" s="40"/>
      <c r="AA54" s="40"/>
      <c r="AB54" s="40"/>
      <c r="AC54" s="40"/>
      <c r="AD54" s="40"/>
      <c r="AE54" s="16"/>
      <c r="AF54" s="16"/>
      <c r="AG54" s="16"/>
      <c r="AH54" s="16"/>
      <c r="AI54" s="16"/>
      <c r="AJ54" s="16"/>
    </row>
    <row r="55" spans="1:36" ht="82.5" customHeight="1">
      <c r="A55" s="63">
        <v>47</v>
      </c>
      <c r="B55" s="64" t="s">
        <v>91</v>
      </c>
      <c r="C55" s="193" t="s">
        <v>92</v>
      </c>
      <c r="D55" s="207"/>
      <c r="E55" s="113">
        <f>E56</f>
        <v>200000</v>
      </c>
      <c r="F55" s="113">
        <f t="shared" ref="F55:V55" si="39">F56</f>
        <v>0</v>
      </c>
      <c r="G55" s="113">
        <f t="shared" si="39"/>
        <v>0</v>
      </c>
      <c r="H55" s="113">
        <f t="shared" si="39"/>
        <v>0</v>
      </c>
      <c r="I55" s="113">
        <f t="shared" si="39"/>
        <v>0</v>
      </c>
      <c r="J55" s="113">
        <f t="shared" si="39"/>
        <v>0</v>
      </c>
      <c r="K55" s="113">
        <f t="shared" si="39"/>
        <v>0</v>
      </c>
      <c r="L55" s="113">
        <f t="shared" si="39"/>
        <v>0</v>
      </c>
      <c r="M55" s="113">
        <f t="shared" si="39"/>
        <v>0</v>
      </c>
      <c r="N55" s="113">
        <f t="shared" si="39"/>
        <v>0</v>
      </c>
      <c r="O55" s="113">
        <f t="shared" si="39"/>
        <v>0</v>
      </c>
      <c r="P55" s="113">
        <f t="shared" si="39"/>
        <v>0</v>
      </c>
      <c r="Q55" s="113">
        <f t="shared" si="39"/>
        <v>0</v>
      </c>
      <c r="R55" s="113">
        <f t="shared" si="39"/>
        <v>0</v>
      </c>
      <c r="S55" s="113">
        <f t="shared" si="39"/>
        <v>0</v>
      </c>
      <c r="T55" s="113">
        <f t="shared" si="39"/>
        <v>0</v>
      </c>
      <c r="U55" s="113">
        <f t="shared" si="39"/>
        <v>0</v>
      </c>
      <c r="V55" s="113">
        <f t="shared" si="39"/>
        <v>200000</v>
      </c>
      <c r="W55" s="106">
        <f t="shared" si="33"/>
        <v>0</v>
      </c>
      <c r="X55" s="40"/>
      <c r="Y55" s="40"/>
      <c r="Z55" s="40"/>
      <c r="AA55" s="40"/>
      <c r="AB55" s="40"/>
      <c r="AC55" s="40"/>
      <c r="AD55" s="40"/>
      <c r="AE55" s="16"/>
      <c r="AF55" s="16"/>
      <c r="AG55" s="16"/>
      <c r="AH55" s="16"/>
      <c r="AI55" s="16"/>
      <c r="AJ55" s="16"/>
    </row>
    <row r="56" spans="1:36" ht="56.25" customHeight="1">
      <c r="A56" s="18">
        <v>48</v>
      </c>
      <c r="B56" s="20">
        <v>3132</v>
      </c>
      <c r="C56" s="176" t="s">
        <v>0</v>
      </c>
      <c r="D56" s="196" t="s">
        <v>93</v>
      </c>
      <c r="E56" s="118">
        <v>200000</v>
      </c>
      <c r="F56" s="110">
        <f>G56+T56</f>
        <v>0</v>
      </c>
      <c r="G56" s="107"/>
      <c r="H56" s="122"/>
      <c r="I56" s="122"/>
      <c r="J56" s="122"/>
      <c r="K56" s="122"/>
      <c r="L56" s="110"/>
      <c r="M56" s="106"/>
      <c r="N56" s="106"/>
      <c r="O56" s="106"/>
      <c r="P56" s="106"/>
      <c r="Q56" s="106"/>
      <c r="R56" s="106"/>
      <c r="S56" s="106"/>
      <c r="T56" s="110">
        <f>H56+I56+J56+K56+L56</f>
        <v>0</v>
      </c>
      <c r="U56" s="105">
        <v>0</v>
      </c>
      <c r="V56" s="106">
        <f t="shared" ref="V56" si="40">E56-F56</f>
        <v>200000</v>
      </c>
      <c r="W56" s="106">
        <f t="shared" si="33"/>
        <v>0</v>
      </c>
      <c r="X56" s="40"/>
      <c r="Y56" s="40"/>
      <c r="Z56" s="40"/>
      <c r="AA56" s="40"/>
      <c r="AB56" s="40"/>
      <c r="AC56" s="40"/>
      <c r="AD56" s="40"/>
      <c r="AE56" s="16"/>
      <c r="AF56" s="16"/>
      <c r="AG56" s="16"/>
      <c r="AH56" s="16"/>
      <c r="AI56" s="16"/>
      <c r="AJ56" s="16"/>
    </row>
    <row r="57" spans="1:36" ht="172.5" customHeight="1">
      <c r="A57" s="72">
        <v>49</v>
      </c>
      <c r="B57" s="64" t="s">
        <v>150</v>
      </c>
      <c r="C57" s="193" t="s">
        <v>137</v>
      </c>
      <c r="D57" s="195"/>
      <c r="E57" s="117">
        <f>E58</f>
        <v>561320.6</v>
      </c>
      <c r="F57" s="117">
        <f t="shared" ref="F57:V57" si="41">F58</f>
        <v>0</v>
      </c>
      <c r="G57" s="117">
        <f t="shared" si="41"/>
        <v>0</v>
      </c>
      <c r="H57" s="117">
        <f t="shared" si="41"/>
        <v>0</v>
      </c>
      <c r="I57" s="117">
        <f t="shared" si="41"/>
        <v>0</v>
      </c>
      <c r="J57" s="117">
        <f t="shared" si="41"/>
        <v>0</v>
      </c>
      <c r="K57" s="117">
        <f t="shared" si="41"/>
        <v>0</v>
      </c>
      <c r="L57" s="117">
        <f t="shared" si="41"/>
        <v>0</v>
      </c>
      <c r="M57" s="117">
        <f t="shared" si="41"/>
        <v>0</v>
      </c>
      <c r="N57" s="117">
        <f t="shared" si="41"/>
        <v>0</v>
      </c>
      <c r="O57" s="117">
        <f t="shared" si="41"/>
        <v>0</v>
      </c>
      <c r="P57" s="117">
        <f t="shared" si="41"/>
        <v>0</v>
      </c>
      <c r="Q57" s="117">
        <f t="shared" si="41"/>
        <v>0</v>
      </c>
      <c r="R57" s="117">
        <f t="shared" si="41"/>
        <v>0</v>
      </c>
      <c r="S57" s="117">
        <f t="shared" si="41"/>
        <v>0</v>
      </c>
      <c r="T57" s="117">
        <f t="shared" si="41"/>
        <v>0</v>
      </c>
      <c r="U57" s="117">
        <f t="shared" si="41"/>
        <v>0</v>
      </c>
      <c r="V57" s="117">
        <f t="shared" si="41"/>
        <v>561320.6</v>
      </c>
      <c r="W57" s="106">
        <f t="shared" si="33"/>
        <v>0</v>
      </c>
      <c r="X57" s="40"/>
      <c r="Y57" s="40"/>
      <c r="Z57" s="40"/>
      <c r="AA57" s="40"/>
      <c r="AB57" s="40"/>
      <c r="AC57" s="40"/>
      <c r="AD57" s="40"/>
      <c r="AE57" s="16"/>
      <c r="AF57" s="16"/>
      <c r="AG57" s="16"/>
      <c r="AH57" s="16"/>
      <c r="AI57" s="16"/>
      <c r="AJ57" s="16"/>
    </row>
    <row r="58" spans="1:36" ht="125.25" customHeight="1">
      <c r="A58" s="18">
        <v>50</v>
      </c>
      <c r="B58" s="20">
        <v>3110</v>
      </c>
      <c r="C58" s="202" t="s">
        <v>21</v>
      </c>
      <c r="D58" s="132" t="s">
        <v>138</v>
      </c>
      <c r="E58" s="118">
        <v>561320.6</v>
      </c>
      <c r="F58" s="110">
        <f>G58+T58</f>
        <v>0</v>
      </c>
      <c r="G58" s="107"/>
      <c r="H58" s="122"/>
      <c r="I58" s="122"/>
      <c r="J58" s="122"/>
      <c r="K58" s="122"/>
      <c r="L58" s="110"/>
      <c r="M58" s="106"/>
      <c r="N58" s="106"/>
      <c r="O58" s="106"/>
      <c r="P58" s="106"/>
      <c r="Q58" s="106"/>
      <c r="R58" s="106"/>
      <c r="S58" s="106"/>
      <c r="T58" s="110">
        <f>H58+I58+J58</f>
        <v>0</v>
      </c>
      <c r="U58" s="105">
        <v>0</v>
      </c>
      <c r="V58" s="106">
        <f>E58-F58</f>
        <v>561320.6</v>
      </c>
      <c r="W58" s="106">
        <f t="shared" si="33"/>
        <v>0</v>
      </c>
      <c r="X58" s="40"/>
      <c r="Y58" s="40"/>
      <c r="Z58" s="40"/>
      <c r="AA58" s="40"/>
      <c r="AB58" s="40"/>
      <c r="AC58" s="40"/>
      <c r="AD58" s="40"/>
      <c r="AE58" s="16"/>
      <c r="AF58" s="16"/>
      <c r="AG58" s="16"/>
      <c r="AH58" s="16"/>
      <c r="AI58" s="16"/>
      <c r="AJ58" s="16"/>
    </row>
    <row r="59" spans="1:36" ht="213.75" customHeight="1">
      <c r="A59" s="72">
        <v>51</v>
      </c>
      <c r="B59" s="64" t="s">
        <v>114</v>
      </c>
      <c r="C59" s="193" t="s">
        <v>115</v>
      </c>
      <c r="D59" s="208"/>
      <c r="E59" s="117">
        <f>E60</f>
        <v>2245282.4</v>
      </c>
      <c r="F59" s="117">
        <f t="shared" ref="F59:V59" si="42">F60</f>
        <v>0</v>
      </c>
      <c r="G59" s="117">
        <f t="shared" si="42"/>
        <v>0</v>
      </c>
      <c r="H59" s="117">
        <f t="shared" si="42"/>
        <v>0</v>
      </c>
      <c r="I59" s="117">
        <f t="shared" si="42"/>
        <v>0</v>
      </c>
      <c r="J59" s="117">
        <f t="shared" si="42"/>
        <v>0</v>
      </c>
      <c r="K59" s="117">
        <f t="shared" si="42"/>
        <v>0</v>
      </c>
      <c r="L59" s="117">
        <f t="shared" si="42"/>
        <v>0</v>
      </c>
      <c r="M59" s="117">
        <f t="shared" si="42"/>
        <v>0</v>
      </c>
      <c r="N59" s="117">
        <f t="shared" si="42"/>
        <v>0</v>
      </c>
      <c r="O59" s="117">
        <f t="shared" si="42"/>
        <v>0</v>
      </c>
      <c r="P59" s="117">
        <f t="shared" si="42"/>
        <v>0</v>
      </c>
      <c r="Q59" s="117">
        <f t="shared" si="42"/>
        <v>0</v>
      </c>
      <c r="R59" s="117">
        <f t="shared" si="42"/>
        <v>0</v>
      </c>
      <c r="S59" s="117">
        <f t="shared" si="42"/>
        <v>0</v>
      </c>
      <c r="T59" s="117">
        <f t="shared" si="42"/>
        <v>0</v>
      </c>
      <c r="U59" s="117">
        <f t="shared" si="42"/>
        <v>0</v>
      </c>
      <c r="V59" s="117">
        <f t="shared" si="42"/>
        <v>2245282.4</v>
      </c>
      <c r="W59" s="106">
        <f t="shared" si="33"/>
        <v>0</v>
      </c>
      <c r="X59" s="40"/>
      <c r="Y59" s="40"/>
      <c r="Z59" s="40"/>
      <c r="AA59" s="40"/>
      <c r="AB59" s="40"/>
      <c r="AC59" s="40"/>
      <c r="AD59" s="40"/>
      <c r="AE59" s="16"/>
      <c r="AF59" s="16"/>
      <c r="AG59" s="16"/>
      <c r="AH59" s="16"/>
      <c r="AI59" s="16"/>
      <c r="AJ59" s="16"/>
    </row>
    <row r="60" spans="1:36" ht="86.25" customHeight="1">
      <c r="A60" s="18">
        <v>52</v>
      </c>
      <c r="B60" s="20">
        <v>3110</v>
      </c>
      <c r="C60" s="176" t="s">
        <v>21</v>
      </c>
      <c r="D60" s="196" t="s">
        <v>113</v>
      </c>
      <c r="E60" s="118">
        <v>2245282.4</v>
      </c>
      <c r="F60" s="110">
        <f>G60+T60</f>
        <v>0</v>
      </c>
      <c r="G60" s="107"/>
      <c r="H60" s="122"/>
      <c r="I60" s="122"/>
      <c r="J60" s="122"/>
      <c r="K60" s="122"/>
      <c r="L60" s="110"/>
      <c r="M60" s="106"/>
      <c r="N60" s="106"/>
      <c r="O60" s="106"/>
      <c r="P60" s="106"/>
      <c r="Q60" s="106"/>
      <c r="R60" s="106"/>
      <c r="S60" s="106"/>
      <c r="T60" s="110">
        <f>H60+I60+J60</f>
        <v>0</v>
      </c>
      <c r="U60" s="105">
        <v>0</v>
      </c>
      <c r="V60" s="106">
        <f>E60-F60</f>
        <v>2245282.4</v>
      </c>
      <c r="W60" s="106">
        <f t="shared" si="33"/>
        <v>0</v>
      </c>
      <c r="X60" s="40"/>
      <c r="Y60" s="40"/>
      <c r="Z60" s="40"/>
      <c r="AA60" s="40"/>
      <c r="AB60" s="40"/>
      <c r="AC60" s="40"/>
      <c r="AD60" s="40"/>
      <c r="AE60" s="16"/>
      <c r="AF60" s="16"/>
      <c r="AG60" s="16"/>
      <c r="AH60" s="16"/>
      <c r="AI60" s="16"/>
      <c r="AJ60" s="16"/>
    </row>
    <row r="61" spans="1:36" ht="141" customHeight="1">
      <c r="A61" s="72">
        <v>53</v>
      </c>
      <c r="B61" s="73" t="s">
        <v>151</v>
      </c>
      <c r="C61" s="265" t="s">
        <v>152</v>
      </c>
      <c r="D61" s="208"/>
      <c r="E61" s="117">
        <f>E62</f>
        <v>23525108</v>
      </c>
      <c r="F61" s="117">
        <f t="shared" ref="F61:V61" si="43">F62</f>
        <v>0</v>
      </c>
      <c r="G61" s="117">
        <f t="shared" si="43"/>
        <v>0</v>
      </c>
      <c r="H61" s="117">
        <f t="shared" si="43"/>
        <v>0</v>
      </c>
      <c r="I61" s="117">
        <f t="shared" si="43"/>
        <v>0</v>
      </c>
      <c r="J61" s="117">
        <f t="shared" si="43"/>
        <v>0</v>
      </c>
      <c r="K61" s="117">
        <f t="shared" si="43"/>
        <v>0</v>
      </c>
      <c r="L61" s="117">
        <f t="shared" si="43"/>
        <v>0</v>
      </c>
      <c r="M61" s="117">
        <f t="shared" si="43"/>
        <v>0</v>
      </c>
      <c r="N61" s="117">
        <f t="shared" si="43"/>
        <v>0</v>
      </c>
      <c r="O61" s="117">
        <f t="shared" si="43"/>
        <v>0</v>
      </c>
      <c r="P61" s="117">
        <f t="shared" si="43"/>
        <v>0</v>
      </c>
      <c r="Q61" s="117">
        <f t="shared" si="43"/>
        <v>0</v>
      </c>
      <c r="R61" s="117">
        <f t="shared" si="43"/>
        <v>0</v>
      </c>
      <c r="S61" s="117">
        <f t="shared" si="43"/>
        <v>0</v>
      </c>
      <c r="T61" s="117">
        <f t="shared" si="43"/>
        <v>0</v>
      </c>
      <c r="U61" s="117">
        <f t="shared" si="43"/>
        <v>0</v>
      </c>
      <c r="V61" s="117">
        <f t="shared" si="43"/>
        <v>23525108</v>
      </c>
      <c r="W61" s="106">
        <f t="shared" si="33"/>
        <v>0</v>
      </c>
      <c r="X61" s="40"/>
      <c r="Y61" s="40"/>
      <c r="Z61" s="40"/>
      <c r="AA61" s="40"/>
      <c r="AB61" s="40"/>
      <c r="AC61" s="40"/>
      <c r="AD61" s="40"/>
      <c r="AE61" s="16"/>
      <c r="AF61" s="16"/>
      <c r="AG61" s="16"/>
      <c r="AH61" s="16"/>
      <c r="AI61" s="16"/>
      <c r="AJ61" s="16"/>
    </row>
    <row r="62" spans="1:36" ht="86.25" customHeight="1">
      <c r="A62" s="18">
        <v>54</v>
      </c>
      <c r="B62" s="249" t="s">
        <v>5</v>
      </c>
      <c r="C62" s="176" t="s">
        <v>0</v>
      </c>
      <c r="D62" s="196" t="s">
        <v>153</v>
      </c>
      <c r="E62" s="118">
        <v>23525108</v>
      </c>
      <c r="F62" s="110">
        <f>G62+T62</f>
        <v>0</v>
      </c>
      <c r="G62" s="107"/>
      <c r="H62" s="122"/>
      <c r="I62" s="122"/>
      <c r="J62" s="122"/>
      <c r="K62" s="122"/>
      <c r="L62" s="110"/>
      <c r="M62" s="106"/>
      <c r="N62" s="106"/>
      <c r="O62" s="106"/>
      <c r="P62" s="106"/>
      <c r="Q62" s="106"/>
      <c r="R62" s="106"/>
      <c r="S62" s="106"/>
      <c r="T62" s="110">
        <f>H62+I62+J62</f>
        <v>0</v>
      </c>
      <c r="U62" s="105">
        <v>0</v>
      </c>
      <c r="V62" s="106">
        <f>E62-F62</f>
        <v>23525108</v>
      </c>
      <c r="W62" s="106">
        <f t="shared" si="33"/>
        <v>0</v>
      </c>
      <c r="X62" s="40"/>
      <c r="Y62" s="40"/>
      <c r="Z62" s="40"/>
      <c r="AA62" s="40"/>
      <c r="AB62" s="40"/>
      <c r="AC62" s="40"/>
      <c r="AD62" s="40"/>
      <c r="AE62" s="16"/>
      <c r="AF62" s="16"/>
      <c r="AG62" s="16"/>
      <c r="AH62" s="16"/>
      <c r="AI62" s="16"/>
      <c r="AJ62" s="16"/>
    </row>
    <row r="63" spans="1:36" ht="165" customHeight="1">
      <c r="A63" s="72">
        <v>55</v>
      </c>
      <c r="B63" s="64" t="s">
        <v>141</v>
      </c>
      <c r="C63" s="79" t="s">
        <v>139</v>
      </c>
      <c r="D63" s="195"/>
      <c r="E63" s="117">
        <f>E64</f>
        <v>10971</v>
      </c>
      <c r="F63" s="117">
        <f t="shared" ref="F63:V63" si="44">F64</f>
        <v>0</v>
      </c>
      <c r="G63" s="117">
        <f t="shared" si="44"/>
        <v>0</v>
      </c>
      <c r="H63" s="117">
        <f t="shared" si="44"/>
        <v>0</v>
      </c>
      <c r="I63" s="117">
        <f t="shared" si="44"/>
        <v>0</v>
      </c>
      <c r="J63" s="117">
        <f t="shared" si="44"/>
        <v>0</v>
      </c>
      <c r="K63" s="117">
        <f t="shared" si="44"/>
        <v>0</v>
      </c>
      <c r="L63" s="117">
        <f t="shared" si="44"/>
        <v>0</v>
      </c>
      <c r="M63" s="117">
        <f t="shared" si="44"/>
        <v>0</v>
      </c>
      <c r="N63" s="117">
        <f t="shared" si="44"/>
        <v>0</v>
      </c>
      <c r="O63" s="117">
        <f t="shared" si="44"/>
        <v>0</v>
      </c>
      <c r="P63" s="117">
        <f t="shared" si="44"/>
        <v>0</v>
      </c>
      <c r="Q63" s="117">
        <f t="shared" si="44"/>
        <v>0</v>
      </c>
      <c r="R63" s="117">
        <f t="shared" si="44"/>
        <v>0</v>
      </c>
      <c r="S63" s="117">
        <f t="shared" si="44"/>
        <v>0</v>
      </c>
      <c r="T63" s="117">
        <f t="shared" si="44"/>
        <v>0</v>
      </c>
      <c r="U63" s="117">
        <f t="shared" si="44"/>
        <v>0</v>
      </c>
      <c r="V63" s="117">
        <f t="shared" si="44"/>
        <v>10971</v>
      </c>
      <c r="W63" s="106">
        <f t="shared" si="33"/>
        <v>0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86.25" customHeight="1">
      <c r="A64" s="18">
        <v>56</v>
      </c>
      <c r="B64" s="20"/>
      <c r="C64" s="202" t="s">
        <v>21</v>
      </c>
      <c r="D64" s="229" t="s">
        <v>140</v>
      </c>
      <c r="E64" s="118">
        <v>10971</v>
      </c>
      <c r="F64" s="110">
        <f>G64+T64</f>
        <v>0</v>
      </c>
      <c r="G64" s="107"/>
      <c r="H64" s="122"/>
      <c r="I64" s="122"/>
      <c r="J64" s="122"/>
      <c r="K64" s="122"/>
      <c r="L64" s="110"/>
      <c r="M64" s="106"/>
      <c r="N64" s="106"/>
      <c r="O64" s="106"/>
      <c r="P64" s="106"/>
      <c r="Q64" s="106"/>
      <c r="R64" s="106"/>
      <c r="S64" s="106"/>
      <c r="T64" s="110">
        <f>H64+I64</f>
        <v>0</v>
      </c>
      <c r="U64" s="105">
        <v>0</v>
      </c>
      <c r="V64" s="106">
        <f>E64-F64</f>
        <v>10971</v>
      </c>
      <c r="W64" s="106">
        <f t="shared" si="33"/>
        <v>0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56.25" customHeight="1">
      <c r="A65" s="72">
        <v>57</v>
      </c>
      <c r="B65" s="209" t="s">
        <v>94</v>
      </c>
      <c r="C65" s="193" t="s">
        <v>65</v>
      </c>
      <c r="D65" s="195"/>
      <c r="E65" s="117">
        <f>E66</f>
        <v>98000</v>
      </c>
      <c r="F65" s="117">
        <f t="shared" ref="F65:V65" si="45">F66</f>
        <v>0</v>
      </c>
      <c r="G65" s="117">
        <f t="shared" si="45"/>
        <v>0</v>
      </c>
      <c r="H65" s="117">
        <f t="shared" si="45"/>
        <v>0</v>
      </c>
      <c r="I65" s="117">
        <f t="shared" si="45"/>
        <v>0</v>
      </c>
      <c r="J65" s="117">
        <f t="shared" si="45"/>
        <v>0</v>
      </c>
      <c r="K65" s="117">
        <f t="shared" si="45"/>
        <v>0</v>
      </c>
      <c r="L65" s="117">
        <f t="shared" si="45"/>
        <v>0</v>
      </c>
      <c r="M65" s="117">
        <f t="shared" si="45"/>
        <v>0</v>
      </c>
      <c r="N65" s="117">
        <f t="shared" si="45"/>
        <v>0</v>
      </c>
      <c r="O65" s="117">
        <f t="shared" si="45"/>
        <v>0</v>
      </c>
      <c r="P65" s="117">
        <f t="shared" si="45"/>
        <v>0</v>
      </c>
      <c r="Q65" s="117">
        <f t="shared" si="45"/>
        <v>0</v>
      </c>
      <c r="R65" s="117">
        <f t="shared" si="45"/>
        <v>0</v>
      </c>
      <c r="S65" s="117">
        <f t="shared" si="45"/>
        <v>0</v>
      </c>
      <c r="T65" s="117">
        <f t="shared" si="45"/>
        <v>0</v>
      </c>
      <c r="U65" s="117">
        <f t="shared" si="45"/>
        <v>0</v>
      </c>
      <c r="V65" s="117">
        <f t="shared" si="45"/>
        <v>98000</v>
      </c>
      <c r="W65" s="106">
        <f t="shared" si="33"/>
        <v>0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56.25" customHeight="1">
      <c r="A66" s="18">
        <v>58</v>
      </c>
      <c r="B66" s="20">
        <v>3122</v>
      </c>
      <c r="C66" s="47" t="s">
        <v>24</v>
      </c>
      <c r="D66" s="196" t="s">
        <v>66</v>
      </c>
      <c r="E66" s="118">
        <v>98000</v>
      </c>
      <c r="F66" s="110">
        <f>G66+T66</f>
        <v>0</v>
      </c>
      <c r="G66" s="107"/>
      <c r="H66" s="122"/>
      <c r="I66" s="122"/>
      <c r="J66" s="122"/>
      <c r="K66" s="122"/>
      <c r="L66" s="110"/>
      <c r="M66" s="106"/>
      <c r="N66" s="106"/>
      <c r="O66" s="106"/>
      <c r="P66" s="106"/>
      <c r="Q66" s="106"/>
      <c r="R66" s="106"/>
      <c r="S66" s="106"/>
      <c r="T66" s="110">
        <f>H66+I66</f>
        <v>0</v>
      </c>
      <c r="U66" s="105">
        <v>0</v>
      </c>
      <c r="V66" s="106">
        <f>E66-F66</f>
        <v>98000</v>
      </c>
      <c r="W66" s="106">
        <f t="shared" si="33"/>
        <v>0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59.25" customHeight="1">
      <c r="A67" s="72">
        <v>59</v>
      </c>
      <c r="B67" s="73" t="s">
        <v>95</v>
      </c>
      <c r="C67" s="141" t="s">
        <v>19</v>
      </c>
      <c r="D67" s="81"/>
      <c r="E67" s="117">
        <f>E68</f>
        <v>500000</v>
      </c>
      <c r="F67" s="117">
        <f t="shared" ref="F67:V67" si="46">F68</f>
        <v>0</v>
      </c>
      <c r="G67" s="117">
        <f t="shared" si="46"/>
        <v>0</v>
      </c>
      <c r="H67" s="117">
        <f t="shared" si="46"/>
        <v>0</v>
      </c>
      <c r="I67" s="117">
        <f t="shared" si="46"/>
        <v>0</v>
      </c>
      <c r="J67" s="117">
        <f t="shared" si="46"/>
        <v>0</v>
      </c>
      <c r="K67" s="117">
        <f t="shared" si="46"/>
        <v>0</v>
      </c>
      <c r="L67" s="117">
        <f t="shared" si="46"/>
        <v>0</v>
      </c>
      <c r="M67" s="117">
        <f t="shared" si="46"/>
        <v>0</v>
      </c>
      <c r="N67" s="117">
        <f t="shared" si="46"/>
        <v>0</v>
      </c>
      <c r="O67" s="117">
        <f t="shared" si="46"/>
        <v>0</v>
      </c>
      <c r="P67" s="117">
        <f t="shared" si="46"/>
        <v>0</v>
      </c>
      <c r="Q67" s="117">
        <f t="shared" si="46"/>
        <v>0</v>
      </c>
      <c r="R67" s="117">
        <f t="shared" si="46"/>
        <v>0</v>
      </c>
      <c r="S67" s="117">
        <f t="shared" si="46"/>
        <v>0</v>
      </c>
      <c r="T67" s="117">
        <f t="shared" si="46"/>
        <v>0</v>
      </c>
      <c r="U67" s="117">
        <f t="shared" si="46"/>
        <v>0</v>
      </c>
      <c r="V67" s="117">
        <f t="shared" si="46"/>
        <v>500000</v>
      </c>
      <c r="W67" s="106">
        <f t="shared" si="33"/>
        <v>0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106.5" customHeight="1">
      <c r="A68" s="18">
        <v>60</v>
      </c>
      <c r="B68" s="20">
        <v>3132</v>
      </c>
      <c r="C68" s="84" t="s">
        <v>0</v>
      </c>
      <c r="D68" s="142" t="s">
        <v>155</v>
      </c>
      <c r="E68" s="118">
        <v>500000</v>
      </c>
      <c r="F68" s="107">
        <f t="shared" ref="F68:F80" si="47">G68+T68</f>
        <v>0</v>
      </c>
      <c r="G68" s="107"/>
      <c r="H68" s="122"/>
      <c r="I68" s="122"/>
      <c r="J68" s="122"/>
      <c r="K68" s="122"/>
      <c r="L68" s="110"/>
      <c r="M68" s="106"/>
      <c r="N68" s="106"/>
      <c r="O68" s="106"/>
      <c r="P68" s="106"/>
      <c r="Q68" s="106"/>
      <c r="R68" s="106"/>
      <c r="S68" s="106"/>
      <c r="T68" s="110">
        <f t="shared" ref="T68:T80" si="48">H68+I68+J68+K68+L68+M68+N68+O68+P68+Q68</f>
        <v>0</v>
      </c>
      <c r="U68" s="105">
        <v>0</v>
      </c>
      <c r="V68" s="106">
        <f>E68-F68</f>
        <v>500000</v>
      </c>
      <c r="W68" s="106">
        <f t="shared" si="33"/>
        <v>0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24.75" hidden="1" customHeight="1">
      <c r="A69" s="18"/>
      <c r="B69" s="20"/>
      <c r="C69" s="19"/>
      <c r="D69" s="80"/>
      <c r="E69" s="118"/>
      <c r="F69" s="119">
        <f t="shared" si="47"/>
        <v>0</v>
      </c>
      <c r="G69" s="119"/>
      <c r="H69" s="185"/>
      <c r="I69" s="180"/>
      <c r="J69" s="180"/>
      <c r="K69" s="180"/>
      <c r="L69" s="181"/>
      <c r="M69" s="184"/>
      <c r="N69" s="184"/>
      <c r="O69" s="184"/>
      <c r="P69" s="184"/>
      <c r="Q69" s="184"/>
      <c r="R69" s="184"/>
      <c r="S69" s="184"/>
      <c r="T69" s="110">
        <f t="shared" si="48"/>
        <v>0</v>
      </c>
      <c r="U69" s="110"/>
      <c r="V69" s="120">
        <f>E69-F69</f>
        <v>0</v>
      </c>
      <c r="W69" s="106" t="e">
        <f t="shared" si="33"/>
        <v>#DIV/0!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108.75" customHeight="1">
      <c r="A70" s="230">
        <v>61</v>
      </c>
      <c r="B70" s="235" t="s">
        <v>16</v>
      </c>
      <c r="C70" s="232" t="s">
        <v>41</v>
      </c>
      <c r="D70" s="236"/>
      <c r="E70" s="237">
        <f>E71+E73</f>
        <v>598900</v>
      </c>
      <c r="F70" s="237">
        <f t="shared" ref="F70:V70" si="49">F71+F73</f>
        <v>0</v>
      </c>
      <c r="G70" s="237">
        <f t="shared" si="49"/>
        <v>0</v>
      </c>
      <c r="H70" s="237">
        <f t="shared" si="49"/>
        <v>0</v>
      </c>
      <c r="I70" s="237">
        <f t="shared" si="49"/>
        <v>0</v>
      </c>
      <c r="J70" s="237">
        <f t="shared" si="49"/>
        <v>0</v>
      </c>
      <c r="K70" s="237">
        <f t="shared" si="49"/>
        <v>0</v>
      </c>
      <c r="L70" s="237">
        <f t="shared" si="49"/>
        <v>0</v>
      </c>
      <c r="M70" s="237">
        <f t="shared" si="49"/>
        <v>0</v>
      </c>
      <c r="N70" s="237">
        <f t="shared" si="49"/>
        <v>0</v>
      </c>
      <c r="O70" s="237">
        <f t="shared" si="49"/>
        <v>0</v>
      </c>
      <c r="P70" s="237">
        <f t="shared" si="49"/>
        <v>0</v>
      </c>
      <c r="Q70" s="237">
        <f t="shared" si="49"/>
        <v>0</v>
      </c>
      <c r="R70" s="237">
        <f t="shared" si="49"/>
        <v>0</v>
      </c>
      <c r="S70" s="237">
        <f t="shared" si="49"/>
        <v>0</v>
      </c>
      <c r="T70" s="237">
        <f t="shared" si="49"/>
        <v>0</v>
      </c>
      <c r="U70" s="237">
        <f t="shared" si="49"/>
        <v>0</v>
      </c>
      <c r="V70" s="237">
        <f t="shared" si="49"/>
        <v>598900</v>
      </c>
      <c r="W70" s="106">
        <f t="shared" si="33"/>
        <v>0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80.25" customHeight="1">
      <c r="A71" s="72">
        <v>62</v>
      </c>
      <c r="B71" s="102" t="s">
        <v>97</v>
      </c>
      <c r="C71" s="266" t="s">
        <v>72</v>
      </c>
      <c r="D71" s="175"/>
      <c r="E71" s="117">
        <f>E72</f>
        <v>40000</v>
      </c>
      <c r="F71" s="117">
        <f t="shared" ref="F71:V71" si="50">F72</f>
        <v>0</v>
      </c>
      <c r="G71" s="117">
        <f t="shared" si="50"/>
        <v>0</v>
      </c>
      <c r="H71" s="117">
        <f t="shared" si="50"/>
        <v>0</v>
      </c>
      <c r="I71" s="117">
        <f t="shared" si="50"/>
        <v>0</v>
      </c>
      <c r="J71" s="117">
        <f t="shared" si="50"/>
        <v>0</v>
      </c>
      <c r="K71" s="117">
        <f t="shared" si="50"/>
        <v>0</v>
      </c>
      <c r="L71" s="117">
        <f t="shared" si="50"/>
        <v>0</v>
      </c>
      <c r="M71" s="117">
        <f t="shared" si="50"/>
        <v>0</v>
      </c>
      <c r="N71" s="117">
        <f t="shared" si="50"/>
        <v>0</v>
      </c>
      <c r="O71" s="117">
        <f t="shared" si="50"/>
        <v>0</v>
      </c>
      <c r="P71" s="117">
        <f t="shared" si="50"/>
        <v>0</v>
      </c>
      <c r="Q71" s="117">
        <f t="shared" si="50"/>
        <v>0</v>
      </c>
      <c r="R71" s="117">
        <f t="shared" si="50"/>
        <v>0</v>
      </c>
      <c r="S71" s="117">
        <f t="shared" si="50"/>
        <v>0</v>
      </c>
      <c r="T71" s="117">
        <f t="shared" si="50"/>
        <v>0</v>
      </c>
      <c r="U71" s="117">
        <f t="shared" si="50"/>
        <v>0</v>
      </c>
      <c r="V71" s="117">
        <f t="shared" si="50"/>
        <v>40000</v>
      </c>
      <c r="W71" s="106">
        <f t="shared" si="33"/>
        <v>0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s="172" customFormat="1" ht="52.5" customHeight="1">
      <c r="A72" s="97">
        <v>63</v>
      </c>
      <c r="B72" s="104" t="s">
        <v>6</v>
      </c>
      <c r="C72" s="176" t="s">
        <v>21</v>
      </c>
      <c r="D72" s="132" t="s">
        <v>96</v>
      </c>
      <c r="E72" s="123">
        <v>40000</v>
      </c>
      <c r="F72" s="123">
        <f>G72+T72</f>
        <v>0</v>
      </c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3">
        <f>H72+I72</f>
        <v>0</v>
      </c>
      <c r="U72" s="124"/>
      <c r="V72" s="123">
        <f>E72-F72</f>
        <v>40000</v>
      </c>
      <c r="W72" s="106">
        <f t="shared" si="33"/>
        <v>0</v>
      </c>
      <c r="X72" s="170"/>
      <c r="Y72" s="170"/>
      <c r="Z72" s="170"/>
      <c r="AA72" s="170"/>
      <c r="AB72" s="170"/>
      <c r="AC72" s="170"/>
      <c r="AD72" s="170"/>
      <c r="AE72" s="171"/>
      <c r="AF72" s="171"/>
      <c r="AG72" s="171"/>
      <c r="AH72" s="171"/>
      <c r="AI72" s="171"/>
      <c r="AJ72" s="171"/>
    </row>
    <row r="73" spans="1:36" ht="141.75" customHeight="1">
      <c r="A73" s="72">
        <v>64</v>
      </c>
      <c r="B73" s="102" t="s">
        <v>42</v>
      </c>
      <c r="C73" s="267" t="s">
        <v>43</v>
      </c>
      <c r="D73" s="143"/>
      <c r="E73" s="117">
        <f>E74+E75</f>
        <v>558900</v>
      </c>
      <c r="F73" s="117">
        <f t="shared" ref="F73:V73" si="51">F74+F75</f>
        <v>0</v>
      </c>
      <c r="G73" s="117">
        <f t="shared" si="51"/>
        <v>0</v>
      </c>
      <c r="H73" s="117">
        <f t="shared" si="51"/>
        <v>0</v>
      </c>
      <c r="I73" s="117">
        <f t="shared" si="51"/>
        <v>0</v>
      </c>
      <c r="J73" s="117">
        <f t="shared" si="51"/>
        <v>0</v>
      </c>
      <c r="K73" s="117">
        <f t="shared" si="51"/>
        <v>0</v>
      </c>
      <c r="L73" s="117">
        <f t="shared" si="51"/>
        <v>0</v>
      </c>
      <c r="M73" s="117">
        <f t="shared" si="51"/>
        <v>0</v>
      </c>
      <c r="N73" s="117">
        <f t="shared" si="51"/>
        <v>0</v>
      </c>
      <c r="O73" s="117">
        <f t="shared" si="51"/>
        <v>0</v>
      </c>
      <c r="P73" s="117">
        <f t="shared" si="51"/>
        <v>0</v>
      </c>
      <c r="Q73" s="117">
        <f t="shared" si="51"/>
        <v>0</v>
      </c>
      <c r="R73" s="117">
        <f t="shared" si="51"/>
        <v>0</v>
      </c>
      <c r="S73" s="117">
        <f t="shared" si="51"/>
        <v>0</v>
      </c>
      <c r="T73" s="117">
        <f t="shared" si="51"/>
        <v>0</v>
      </c>
      <c r="U73" s="117">
        <f t="shared" si="51"/>
        <v>0</v>
      </c>
      <c r="V73" s="117">
        <f t="shared" si="51"/>
        <v>558900</v>
      </c>
      <c r="W73" s="106">
        <f t="shared" si="33"/>
        <v>0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82.5" customHeight="1">
      <c r="A74" s="97">
        <v>65</v>
      </c>
      <c r="B74" s="104" t="s">
        <v>5</v>
      </c>
      <c r="C74" s="176" t="s">
        <v>0</v>
      </c>
      <c r="D74" s="196" t="s">
        <v>98</v>
      </c>
      <c r="E74" s="123">
        <v>508900</v>
      </c>
      <c r="F74" s="123">
        <f>G74+T74</f>
        <v>0</v>
      </c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3">
        <f>H74+I74</f>
        <v>0</v>
      </c>
      <c r="U74" s="123">
        <v>0</v>
      </c>
      <c r="V74" s="123">
        <f>E74-F74</f>
        <v>508900</v>
      </c>
      <c r="W74" s="106">
        <f t="shared" ref="W74:W86" si="52">U74*100/E74</f>
        <v>0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56.25" customHeight="1">
      <c r="A75" s="97">
        <v>66</v>
      </c>
      <c r="B75" s="104" t="s">
        <v>6</v>
      </c>
      <c r="C75" s="176" t="s">
        <v>21</v>
      </c>
      <c r="D75" s="196" t="s">
        <v>116</v>
      </c>
      <c r="E75" s="123">
        <v>50000</v>
      </c>
      <c r="F75" s="123">
        <f>G75+T75</f>
        <v>0</v>
      </c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3">
        <f>H75+I75</f>
        <v>0</v>
      </c>
      <c r="U75" s="123">
        <v>0</v>
      </c>
      <c r="V75" s="123">
        <f>E75-F75</f>
        <v>50000</v>
      </c>
      <c r="W75" s="106">
        <f t="shared" si="52"/>
        <v>0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102.75" customHeight="1">
      <c r="A76" s="230">
        <v>67</v>
      </c>
      <c r="B76" s="231">
        <v>10</v>
      </c>
      <c r="C76" s="232" t="s">
        <v>44</v>
      </c>
      <c r="D76" s="233"/>
      <c r="E76" s="234">
        <f>E79+E81+E77</f>
        <v>216750</v>
      </c>
      <c r="F76" s="234">
        <f t="shared" ref="F76:V76" si="53">F79+F81+F77</f>
        <v>75000</v>
      </c>
      <c r="G76" s="234">
        <f t="shared" si="53"/>
        <v>75000</v>
      </c>
      <c r="H76" s="234">
        <f t="shared" si="53"/>
        <v>0</v>
      </c>
      <c r="I76" s="234">
        <f t="shared" si="53"/>
        <v>0</v>
      </c>
      <c r="J76" s="234">
        <f t="shared" si="53"/>
        <v>0</v>
      </c>
      <c r="K76" s="234">
        <f t="shared" si="53"/>
        <v>0</v>
      </c>
      <c r="L76" s="234">
        <f t="shared" si="53"/>
        <v>0</v>
      </c>
      <c r="M76" s="234">
        <f t="shared" si="53"/>
        <v>0</v>
      </c>
      <c r="N76" s="234">
        <f t="shared" si="53"/>
        <v>0</v>
      </c>
      <c r="O76" s="234">
        <f t="shared" si="53"/>
        <v>0</v>
      </c>
      <c r="P76" s="234">
        <f t="shared" si="53"/>
        <v>0</v>
      </c>
      <c r="Q76" s="234">
        <f t="shared" si="53"/>
        <v>0</v>
      </c>
      <c r="R76" s="234">
        <f t="shared" si="53"/>
        <v>0</v>
      </c>
      <c r="S76" s="234">
        <f t="shared" si="53"/>
        <v>0</v>
      </c>
      <c r="T76" s="234">
        <f t="shared" si="53"/>
        <v>0</v>
      </c>
      <c r="U76" s="234">
        <f t="shared" si="53"/>
        <v>0</v>
      </c>
      <c r="V76" s="234">
        <f t="shared" si="53"/>
        <v>141750</v>
      </c>
      <c r="W76" s="106">
        <f t="shared" si="52"/>
        <v>0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65.25" customHeight="1">
      <c r="A77" s="72">
        <v>68</v>
      </c>
      <c r="B77" s="144">
        <v>1011080</v>
      </c>
      <c r="C77" s="263" t="s">
        <v>158</v>
      </c>
      <c r="D77" s="250"/>
      <c r="E77" s="166">
        <f>E78</f>
        <v>20000</v>
      </c>
      <c r="F77" s="166">
        <f t="shared" ref="F77:V77" si="54">F78</f>
        <v>0</v>
      </c>
      <c r="G77" s="166">
        <f t="shared" si="54"/>
        <v>0</v>
      </c>
      <c r="H77" s="166">
        <f t="shared" si="54"/>
        <v>0</v>
      </c>
      <c r="I77" s="166">
        <f t="shared" si="54"/>
        <v>0</v>
      </c>
      <c r="J77" s="166">
        <f t="shared" si="54"/>
        <v>0</v>
      </c>
      <c r="K77" s="166">
        <f t="shared" si="54"/>
        <v>0</v>
      </c>
      <c r="L77" s="166">
        <f t="shared" si="54"/>
        <v>0</v>
      </c>
      <c r="M77" s="166">
        <f t="shared" si="54"/>
        <v>0</v>
      </c>
      <c r="N77" s="166">
        <f t="shared" si="54"/>
        <v>0</v>
      </c>
      <c r="O77" s="166">
        <f t="shared" si="54"/>
        <v>0</v>
      </c>
      <c r="P77" s="166">
        <f t="shared" si="54"/>
        <v>0</v>
      </c>
      <c r="Q77" s="166">
        <f t="shared" si="54"/>
        <v>0</v>
      </c>
      <c r="R77" s="166">
        <f t="shared" si="54"/>
        <v>0</v>
      </c>
      <c r="S77" s="166">
        <f t="shared" si="54"/>
        <v>0</v>
      </c>
      <c r="T77" s="166">
        <f t="shared" si="54"/>
        <v>0</v>
      </c>
      <c r="U77" s="166">
        <f t="shared" si="54"/>
        <v>0</v>
      </c>
      <c r="V77" s="166">
        <f t="shared" si="54"/>
        <v>20000</v>
      </c>
      <c r="W77" s="106">
        <f t="shared" si="52"/>
        <v>0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75.75" customHeight="1">
      <c r="A78" s="97">
        <v>69</v>
      </c>
      <c r="B78" s="252">
        <v>3110</v>
      </c>
      <c r="C78" s="176" t="s">
        <v>21</v>
      </c>
      <c r="D78" s="168" t="s">
        <v>154</v>
      </c>
      <c r="E78" s="253">
        <v>20000</v>
      </c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3">
        <f>H78+I78+J78</f>
        <v>0</v>
      </c>
      <c r="U78" s="253">
        <v>0</v>
      </c>
      <c r="V78" s="251">
        <f>E78-F78</f>
        <v>20000</v>
      </c>
      <c r="W78" s="106">
        <f t="shared" si="52"/>
        <v>0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87.75" customHeight="1">
      <c r="A79" s="72">
        <v>70</v>
      </c>
      <c r="B79" s="144">
        <v>1014060</v>
      </c>
      <c r="C79" s="268" t="s">
        <v>99</v>
      </c>
      <c r="D79" s="195"/>
      <c r="E79" s="166">
        <f>E80</f>
        <v>46750</v>
      </c>
      <c r="F79" s="166">
        <f t="shared" ref="F79:V79" si="55">F80</f>
        <v>0</v>
      </c>
      <c r="G79" s="166">
        <f t="shared" si="55"/>
        <v>0</v>
      </c>
      <c r="H79" s="166">
        <f t="shared" si="55"/>
        <v>0</v>
      </c>
      <c r="I79" s="166">
        <f t="shared" si="55"/>
        <v>0</v>
      </c>
      <c r="J79" s="166">
        <f t="shared" si="55"/>
        <v>0</v>
      </c>
      <c r="K79" s="166">
        <f t="shared" si="55"/>
        <v>0</v>
      </c>
      <c r="L79" s="166">
        <f t="shared" si="55"/>
        <v>0</v>
      </c>
      <c r="M79" s="166">
        <f t="shared" si="55"/>
        <v>0</v>
      </c>
      <c r="N79" s="166">
        <f t="shared" si="55"/>
        <v>0</v>
      </c>
      <c r="O79" s="166">
        <f t="shared" si="55"/>
        <v>0</v>
      </c>
      <c r="P79" s="166">
        <f t="shared" si="55"/>
        <v>0</v>
      </c>
      <c r="Q79" s="166">
        <f t="shared" si="55"/>
        <v>0</v>
      </c>
      <c r="R79" s="166">
        <f t="shared" si="55"/>
        <v>0</v>
      </c>
      <c r="S79" s="166">
        <f t="shared" si="55"/>
        <v>0</v>
      </c>
      <c r="T79" s="166">
        <f t="shared" si="55"/>
        <v>0</v>
      </c>
      <c r="U79" s="166">
        <f t="shared" si="55"/>
        <v>0</v>
      </c>
      <c r="V79" s="166">
        <f t="shared" si="55"/>
        <v>46750</v>
      </c>
      <c r="W79" s="106">
        <f t="shared" si="52"/>
        <v>0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55.5" customHeight="1">
      <c r="A80" s="43">
        <v>71</v>
      </c>
      <c r="B80" s="98">
        <v>3110</v>
      </c>
      <c r="C80" s="176" t="s">
        <v>21</v>
      </c>
      <c r="D80" s="210" t="s">
        <v>100</v>
      </c>
      <c r="E80" s="129">
        <v>46750</v>
      </c>
      <c r="F80" s="107">
        <f t="shared" si="47"/>
        <v>0</v>
      </c>
      <c r="G80" s="115"/>
      <c r="H80" s="115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0">
        <f t="shared" si="48"/>
        <v>0</v>
      </c>
      <c r="U80" s="123">
        <v>0</v>
      </c>
      <c r="V80" s="115">
        <f>E80-F80</f>
        <v>46750</v>
      </c>
      <c r="W80" s="106">
        <f t="shared" si="52"/>
        <v>0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60" customHeight="1">
      <c r="A81" s="72">
        <v>72</v>
      </c>
      <c r="B81" s="144">
        <v>1014082</v>
      </c>
      <c r="C81" s="193" t="s">
        <v>101</v>
      </c>
      <c r="D81" s="208"/>
      <c r="E81" s="166">
        <f>E82</f>
        <v>150000</v>
      </c>
      <c r="F81" s="166">
        <f t="shared" ref="F81:V81" si="56">F82</f>
        <v>75000</v>
      </c>
      <c r="G81" s="166">
        <f t="shared" si="56"/>
        <v>75000</v>
      </c>
      <c r="H81" s="166">
        <f t="shared" si="56"/>
        <v>0</v>
      </c>
      <c r="I81" s="166">
        <f t="shared" si="56"/>
        <v>0</v>
      </c>
      <c r="J81" s="166">
        <f t="shared" si="56"/>
        <v>0</v>
      </c>
      <c r="K81" s="166">
        <f t="shared" si="56"/>
        <v>0</v>
      </c>
      <c r="L81" s="166">
        <f t="shared" si="56"/>
        <v>0</v>
      </c>
      <c r="M81" s="166">
        <f t="shared" si="56"/>
        <v>0</v>
      </c>
      <c r="N81" s="166">
        <f t="shared" si="56"/>
        <v>0</v>
      </c>
      <c r="O81" s="166">
        <f t="shared" si="56"/>
        <v>0</v>
      </c>
      <c r="P81" s="166">
        <f t="shared" si="56"/>
        <v>0</v>
      </c>
      <c r="Q81" s="166">
        <f t="shared" si="56"/>
        <v>0</v>
      </c>
      <c r="R81" s="166">
        <f t="shared" si="56"/>
        <v>0</v>
      </c>
      <c r="S81" s="166">
        <f t="shared" si="56"/>
        <v>0</v>
      </c>
      <c r="T81" s="166">
        <f t="shared" si="56"/>
        <v>0</v>
      </c>
      <c r="U81" s="166">
        <f t="shared" si="56"/>
        <v>0</v>
      </c>
      <c r="V81" s="166">
        <f t="shared" si="56"/>
        <v>75000</v>
      </c>
      <c r="W81" s="106">
        <f t="shared" si="52"/>
        <v>0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60" customHeight="1">
      <c r="A82" s="97">
        <v>73</v>
      </c>
      <c r="B82" s="98">
        <v>3110</v>
      </c>
      <c r="C82" s="176" t="s">
        <v>21</v>
      </c>
      <c r="D82" s="210" t="s">
        <v>102</v>
      </c>
      <c r="E82" s="167">
        <v>150000</v>
      </c>
      <c r="F82" s="123">
        <f>G82+T82</f>
        <v>75000</v>
      </c>
      <c r="G82" s="123">
        <v>75000</v>
      </c>
      <c r="H82" s="123"/>
      <c r="I82" s="123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3">
        <f>H82+I82+J82+K82</f>
        <v>0</v>
      </c>
      <c r="U82" s="123">
        <v>0</v>
      </c>
      <c r="V82" s="123">
        <f>E82-F82</f>
        <v>75000</v>
      </c>
      <c r="W82" s="106">
        <f t="shared" si="52"/>
        <v>0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108" hidden="1" customHeight="1">
      <c r="A83" s="230"/>
      <c r="B83" s="238">
        <v>11</v>
      </c>
      <c r="C83" s="232" t="s">
        <v>17</v>
      </c>
      <c r="D83" s="239"/>
      <c r="E83" s="237">
        <f>E84</f>
        <v>0</v>
      </c>
      <c r="F83" s="237">
        <f t="shared" ref="F83:V84" si="57">F84</f>
        <v>0</v>
      </c>
      <c r="G83" s="237">
        <f t="shared" si="57"/>
        <v>0</v>
      </c>
      <c r="H83" s="237">
        <f t="shared" si="57"/>
        <v>0</v>
      </c>
      <c r="I83" s="237">
        <f t="shared" si="57"/>
        <v>0</v>
      </c>
      <c r="J83" s="237">
        <f t="shared" si="57"/>
        <v>0</v>
      </c>
      <c r="K83" s="237">
        <f t="shared" si="57"/>
        <v>0</v>
      </c>
      <c r="L83" s="237">
        <f t="shared" si="57"/>
        <v>0</v>
      </c>
      <c r="M83" s="237">
        <f t="shared" si="57"/>
        <v>0</v>
      </c>
      <c r="N83" s="237">
        <f t="shared" si="57"/>
        <v>0</v>
      </c>
      <c r="O83" s="237">
        <f t="shared" si="57"/>
        <v>0</v>
      </c>
      <c r="P83" s="237">
        <f t="shared" si="57"/>
        <v>0</v>
      </c>
      <c r="Q83" s="237">
        <f t="shared" si="57"/>
        <v>0</v>
      </c>
      <c r="R83" s="237">
        <f t="shared" si="57"/>
        <v>0</v>
      </c>
      <c r="S83" s="237">
        <f t="shared" si="57"/>
        <v>0</v>
      </c>
      <c r="T83" s="237">
        <f t="shared" si="57"/>
        <v>0</v>
      </c>
      <c r="U83" s="237">
        <f t="shared" si="57"/>
        <v>0</v>
      </c>
      <c r="V83" s="237">
        <f t="shared" si="57"/>
        <v>0</v>
      </c>
      <c r="W83" s="106" t="e">
        <f t="shared" si="52"/>
        <v>#DIV/0!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89.25" hidden="1" customHeight="1">
      <c r="A84" s="72"/>
      <c r="B84" s="74">
        <v>1115011</v>
      </c>
      <c r="C84" s="79" t="s">
        <v>103</v>
      </c>
      <c r="D84" s="211"/>
      <c r="E84" s="117">
        <f>E85</f>
        <v>0</v>
      </c>
      <c r="F84" s="117">
        <f t="shared" si="57"/>
        <v>0</v>
      </c>
      <c r="G84" s="117">
        <f t="shared" si="57"/>
        <v>0</v>
      </c>
      <c r="H84" s="117">
        <f t="shared" si="57"/>
        <v>0</v>
      </c>
      <c r="I84" s="117">
        <f t="shared" si="57"/>
        <v>0</v>
      </c>
      <c r="J84" s="117">
        <f t="shared" si="57"/>
        <v>0</v>
      </c>
      <c r="K84" s="117">
        <f t="shared" si="57"/>
        <v>0</v>
      </c>
      <c r="L84" s="117">
        <f t="shared" si="57"/>
        <v>0</v>
      </c>
      <c r="M84" s="117">
        <f t="shared" si="57"/>
        <v>0</v>
      </c>
      <c r="N84" s="117">
        <f t="shared" si="57"/>
        <v>0</v>
      </c>
      <c r="O84" s="117">
        <f t="shared" si="57"/>
        <v>0</v>
      </c>
      <c r="P84" s="117">
        <f t="shared" si="57"/>
        <v>0</v>
      </c>
      <c r="Q84" s="117">
        <f t="shared" si="57"/>
        <v>0</v>
      </c>
      <c r="R84" s="117">
        <f t="shared" si="57"/>
        <v>0</v>
      </c>
      <c r="S84" s="117">
        <f t="shared" si="57"/>
        <v>0</v>
      </c>
      <c r="T84" s="117">
        <f t="shared" si="57"/>
        <v>0</v>
      </c>
      <c r="U84" s="117">
        <f t="shared" si="57"/>
        <v>0</v>
      </c>
      <c r="V84" s="117">
        <f t="shared" si="57"/>
        <v>0</v>
      </c>
      <c r="W84" s="106" t="e">
        <f t="shared" si="52"/>
        <v>#DIV/0!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92.25" hidden="1" customHeight="1">
      <c r="A85" s="97"/>
      <c r="B85" s="98">
        <v>3110</v>
      </c>
      <c r="C85" s="176" t="s">
        <v>21</v>
      </c>
      <c r="D85" s="205" t="s">
        <v>104</v>
      </c>
      <c r="E85" s="123"/>
      <c r="F85" s="124">
        <f>G85+T85</f>
        <v>0</v>
      </c>
      <c r="G85" s="123"/>
      <c r="H85" s="123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>
        <f>H85+I85+J85+K85</f>
        <v>0</v>
      </c>
      <c r="U85" s="123"/>
      <c r="V85" s="123">
        <f>E85-F85</f>
        <v>0</v>
      </c>
      <c r="W85" s="106" t="e">
        <f t="shared" si="52"/>
        <v>#DIV/0!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161.25" customHeight="1">
      <c r="A86" s="230">
        <v>74</v>
      </c>
      <c r="B86" s="240" t="s">
        <v>12</v>
      </c>
      <c r="C86" s="241" t="s">
        <v>45</v>
      </c>
      <c r="D86" s="242"/>
      <c r="E86" s="237">
        <f>E87+E89+E91+E93+E95+E97+E99</f>
        <v>43960000</v>
      </c>
      <c r="F86" s="237">
        <f t="shared" ref="F86:V86" si="58">F87+F89+F91+F93+F95+F97+F99</f>
        <v>481492.6</v>
      </c>
      <c r="G86" s="237">
        <f t="shared" si="58"/>
        <v>481492.6</v>
      </c>
      <c r="H86" s="237">
        <f t="shared" si="58"/>
        <v>0</v>
      </c>
      <c r="I86" s="237">
        <f t="shared" si="58"/>
        <v>0</v>
      </c>
      <c r="J86" s="237">
        <f t="shared" si="58"/>
        <v>0</v>
      </c>
      <c r="K86" s="237">
        <f t="shared" si="58"/>
        <v>0</v>
      </c>
      <c r="L86" s="237">
        <f t="shared" si="58"/>
        <v>0</v>
      </c>
      <c r="M86" s="237">
        <f t="shared" si="58"/>
        <v>0</v>
      </c>
      <c r="N86" s="237">
        <f t="shared" si="58"/>
        <v>0</v>
      </c>
      <c r="O86" s="237">
        <f t="shared" si="58"/>
        <v>0</v>
      </c>
      <c r="P86" s="237">
        <f t="shared" si="58"/>
        <v>0</v>
      </c>
      <c r="Q86" s="237">
        <f t="shared" si="58"/>
        <v>0</v>
      </c>
      <c r="R86" s="237">
        <f t="shared" si="58"/>
        <v>0</v>
      </c>
      <c r="S86" s="237">
        <f t="shared" si="58"/>
        <v>0</v>
      </c>
      <c r="T86" s="237">
        <f t="shared" si="58"/>
        <v>0</v>
      </c>
      <c r="U86" s="237">
        <f t="shared" si="58"/>
        <v>463662.6</v>
      </c>
      <c r="V86" s="237">
        <f t="shared" si="58"/>
        <v>43478507.399999999</v>
      </c>
      <c r="W86" s="106">
        <f t="shared" si="52"/>
        <v>1.0547374886260237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45.75" customHeight="1">
      <c r="A87" s="72">
        <v>75</v>
      </c>
      <c r="B87" s="73" t="s">
        <v>105</v>
      </c>
      <c r="C87" s="266" t="s">
        <v>74</v>
      </c>
      <c r="D87" s="212"/>
      <c r="E87" s="117">
        <f>E88</f>
        <v>400000</v>
      </c>
      <c r="F87" s="117">
        <f t="shared" ref="F87:V87" si="59">F88</f>
        <v>0</v>
      </c>
      <c r="G87" s="117">
        <f t="shared" si="59"/>
        <v>0</v>
      </c>
      <c r="H87" s="125">
        <f t="shared" si="59"/>
        <v>0</v>
      </c>
      <c r="I87" s="125">
        <f t="shared" si="59"/>
        <v>0</v>
      </c>
      <c r="J87" s="125">
        <f t="shared" si="59"/>
        <v>0</v>
      </c>
      <c r="K87" s="125">
        <f t="shared" si="59"/>
        <v>0</v>
      </c>
      <c r="L87" s="125">
        <f t="shared" si="59"/>
        <v>0</v>
      </c>
      <c r="M87" s="125">
        <f t="shared" si="59"/>
        <v>0</v>
      </c>
      <c r="N87" s="125">
        <f t="shared" si="59"/>
        <v>0</v>
      </c>
      <c r="O87" s="125">
        <f t="shared" si="59"/>
        <v>0</v>
      </c>
      <c r="P87" s="125">
        <f t="shared" si="59"/>
        <v>0</v>
      </c>
      <c r="Q87" s="125">
        <f t="shared" si="59"/>
        <v>0</v>
      </c>
      <c r="R87" s="125">
        <f t="shared" si="59"/>
        <v>0</v>
      </c>
      <c r="S87" s="125">
        <f t="shared" si="59"/>
        <v>0</v>
      </c>
      <c r="T87" s="117">
        <f t="shared" si="59"/>
        <v>0</v>
      </c>
      <c r="U87" s="117">
        <f t="shared" si="59"/>
        <v>0</v>
      </c>
      <c r="V87" s="117">
        <f t="shared" si="59"/>
        <v>400000</v>
      </c>
      <c r="W87" s="106">
        <f t="shared" ref="W87:W100" si="60">U87*100/E87</f>
        <v>0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88.5" customHeight="1">
      <c r="A88" s="43">
        <v>76</v>
      </c>
      <c r="B88" s="20">
        <v>3210</v>
      </c>
      <c r="C88" s="176" t="s">
        <v>20</v>
      </c>
      <c r="D88" s="214" t="s">
        <v>159</v>
      </c>
      <c r="E88" s="115">
        <v>400000</v>
      </c>
      <c r="F88" s="115">
        <f>G88+T88</f>
        <v>0</v>
      </c>
      <c r="G88" s="115">
        <v>0</v>
      </c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15">
        <f>H88+I88+J88+K88+L88+M88+N88+O88</f>
        <v>0</v>
      </c>
      <c r="U88" s="115">
        <v>0</v>
      </c>
      <c r="V88" s="115">
        <f>E88-F88</f>
        <v>400000</v>
      </c>
      <c r="W88" s="106">
        <f t="shared" si="60"/>
        <v>0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47.25" customHeight="1">
      <c r="A89" s="72">
        <v>77</v>
      </c>
      <c r="B89" s="73" t="s">
        <v>64</v>
      </c>
      <c r="C89" s="193" t="s">
        <v>65</v>
      </c>
      <c r="D89" s="195"/>
      <c r="E89" s="117">
        <f>E90</f>
        <v>2000</v>
      </c>
      <c r="F89" s="117">
        <f t="shared" ref="F89:V89" si="61">F90</f>
        <v>0</v>
      </c>
      <c r="G89" s="117">
        <f t="shared" si="61"/>
        <v>0</v>
      </c>
      <c r="H89" s="117">
        <f t="shared" si="61"/>
        <v>0</v>
      </c>
      <c r="I89" s="117">
        <f t="shared" si="61"/>
        <v>0</v>
      </c>
      <c r="J89" s="117">
        <f t="shared" si="61"/>
        <v>0</v>
      </c>
      <c r="K89" s="117">
        <f t="shared" si="61"/>
        <v>0</v>
      </c>
      <c r="L89" s="117">
        <f t="shared" si="61"/>
        <v>0</v>
      </c>
      <c r="M89" s="117">
        <f t="shared" si="61"/>
        <v>0</v>
      </c>
      <c r="N89" s="117">
        <f t="shared" si="61"/>
        <v>0</v>
      </c>
      <c r="O89" s="117">
        <f t="shared" si="61"/>
        <v>0</v>
      </c>
      <c r="P89" s="117">
        <f t="shared" si="61"/>
        <v>0</v>
      </c>
      <c r="Q89" s="117">
        <f t="shared" si="61"/>
        <v>0</v>
      </c>
      <c r="R89" s="117">
        <f t="shared" si="61"/>
        <v>0</v>
      </c>
      <c r="S89" s="117">
        <f t="shared" si="61"/>
        <v>0</v>
      </c>
      <c r="T89" s="117">
        <f t="shared" si="61"/>
        <v>0</v>
      </c>
      <c r="U89" s="117">
        <f t="shared" si="61"/>
        <v>0</v>
      </c>
      <c r="V89" s="117">
        <f t="shared" si="61"/>
        <v>2000</v>
      </c>
      <c r="W89" s="106">
        <f t="shared" si="60"/>
        <v>0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47.25" customHeight="1">
      <c r="A90" s="97">
        <v>78</v>
      </c>
      <c r="B90" s="71" t="s">
        <v>23</v>
      </c>
      <c r="C90" s="47" t="s">
        <v>24</v>
      </c>
      <c r="D90" s="196" t="s">
        <v>66</v>
      </c>
      <c r="E90" s="115">
        <v>2000</v>
      </c>
      <c r="F90" s="115">
        <f>G90+T90</f>
        <v>0</v>
      </c>
      <c r="G90" s="127"/>
      <c r="H90" s="126"/>
      <c r="I90" s="126"/>
      <c r="J90" s="126"/>
      <c r="K90" s="127"/>
      <c r="L90" s="127"/>
      <c r="M90" s="127"/>
      <c r="N90" s="127"/>
      <c r="O90" s="127"/>
      <c r="P90" s="127"/>
      <c r="Q90" s="127"/>
      <c r="R90" s="127"/>
      <c r="S90" s="127"/>
      <c r="T90" s="115">
        <f>H90+I90+J90+K90+L90+M90+N90+O90</f>
        <v>0</v>
      </c>
      <c r="U90" s="115">
        <v>0</v>
      </c>
      <c r="V90" s="115">
        <f>E90-F90</f>
        <v>2000</v>
      </c>
      <c r="W90" s="106">
        <f t="shared" si="60"/>
        <v>0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60.75" customHeight="1">
      <c r="A91" s="72">
        <v>79</v>
      </c>
      <c r="B91" s="73" t="s">
        <v>106</v>
      </c>
      <c r="C91" s="193" t="s">
        <v>59</v>
      </c>
      <c r="D91" s="213"/>
      <c r="E91" s="117">
        <f>E92</f>
        <v>750000</v>
      </c>
      <c r="F91" s="117">
        <f t="shared" ref="F91:V91" si="62">F92</f>
        <v>29003.35</v>
      </c>
      <c r="G91" s="117">
        <f t="shared" si="62"/>
        <v>29003.35</v>
      </c>
      <c r="H91" s="117">
        <f t="shared" si="62"/>
        <v>0</v>
      </c>
      <c r="I91" s="117">
        <f t="shared" si="62"/>
        <v>0</v>
      </c>
      <c r="J91" s="117">
        <f t="shared" si="62"/>
        <v>0</v>
      </c>
      <c r="K91" s="117">
        <f t="shared" si="62"/>
        <v>0</v>
      </c>
      <c r="L91" s="117">
        <f t="shared" si="62"/>
        <v>0</v>
      </c>
      <c r="M91" s="117">
        <f t="shared" si="62"/>
        <v>0</v>
      </c>
      <c r="N91" s="117">
        <f t="shared" si="62"/>
        <v>0</v>
      </c>
      <c r="O91" s="117">
        <f t="shared" si="62"/>
        <v>0</v>
      </c>
      <c r="P91" s="117">
        <f t="shared" si="62"/>
        <v>0</v>
      </c>
      <c r="Q91" s="117">
        <f t="shared" si="62"/>
        <v>0</v>
      </c>
      <c r="R91" s="117">
        <f t="shared" si="62"/>
        <v>0</v>
      </c>
      <c r="S91" s="117">
        <f t="shared" si="62"/>
        <v>0</v>
      </c>
      <c r="T91" s="117">
        <f t="shared" si="62"/>
        <v>0</v>
      </c>
      <c r="U91" s="117">
        <f t="shared" si="62"/>
        <v>29003.35</v>
      </c>
      <c r="V91" s="117">
        <f t="shared" si="62"/>
        <v>720996.65</v>
      </c>
      <c r="W91" s="106">
        <f t="shared" si="60"/>
        <v>3.8671133333333332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92.25" customHeight="1">
      <c r="A92" s="97">
        <v>80</v>
      </c>
      <c r="B92" s="71" t="s">
        <v>107</v>
      </c>
      <c r="C92" s="176" t="s">
        <v>109</v>
      </c>
      <c r="D92" s="85" t="s">
        <v>110</v>
      </c>
      <c r="E92" s="115">
        <v>750000</v>
      </c>
      <c r="F92" s="115">
        <f>G92+T92</f>
        <v>29003.35</v>
      </c>
      <c r="G92" s="115">
        <v>29003.35</v>
      </c>
      <c r="H92" s="115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15">
        <f>H92+I92+J92+K92+L92+M92+N92+O92+P92</f>
        <v>0</v>
      </c>
      <c r="U92" s="115">
        <v>29003.35</v>
      </c>
      <c r="V92" s="115">
        <f>E92-F92</f>
        <v>720996.65</v>
      </c>
      <c r="W92" s="106">
        <f t="shared" si="60"/>
        <v>3.8671133333333332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92.25" customHeight="1">
      <c r="A93" s="72">
        <v>81</v>
      </c>
      <c r="B93" s="73" t="s">
        <v>144</v>
      </c>
      <c r="C93" s="262" t="s">
        <v>142</v>
      </c>
      <c r="D93" s="243"/>
      <c r="E93" s="117">
        <f>E94</f>
        <v>147000</v>
      </c>
      <c r="F93" s="117">
        <f t="shared" ref="F93:V93" si="63">F94</f>
        <v>0</v>
      </c>
      <c r="G93" s="117">
        <f t="shared" si="63"/>
        <v>0</v>
      </c>
      <c r="H93" s="117">
        <f t="shared" si="63"/>
        <v>0</v>
      </c>
      <c r="I93" s="117">
        <f t="shared" si="63"/>
        <v>0</v>
      </c>
      <c r="J93" s="117">
        <f t="shared" si="63"/>
        <v>0</v>
      </c>
      <c r="K93" s="117">
        <f t="shared" si="63"/>
        <v>0</v>
      </c>
      <c r="L93" s="117">
        <f t="shared" si="63"/>
        <v>0</v>
      </c>
      <c r="M93" s="117">
        <f t="shared" si="63"/>
        <v>0</v>
      </c>
      <c r="N93" s="117">
        <f t="shared" si="63"/>
        <v>0</v>
      </c>
      <c r="O93" s="117">
        <f t="shared" si="63"/>
        <v>0</v>
      </c>
      <c r="P93" s="117">
        <f t="shared" si="63"/>
        <v>0</v>
      </c>
      <c r="Q93" s="117">
        <f t="shared" si="63"/>
        <v>0</v>
      </c>
      <c r="R93" s="117">
        <f t="shared" si="63"/>
        <v>0</v>
      </c>
      <c r="S93" s="117">
        <f t="shared" si="63"/>
        <v>0</v>
      </c>
      <c r="T93" s="117">
        <f t="shared" si="63"/>
        <v>0</v>
      </c>
      <c r="U93" s="117">
        <f t="shared" si="63"/>
        <v>0</v>
      </c>
      <c r="V93" s="117">
        <f t="shared" si="63"/>
        <v>147000</v>
      </c>
      <c r="W93" s="106">
        <f t="shared" si="60"/>
        <v>0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68.25" customHeight="1">
      <c r="A94" s="97">
        <v>82</v>
      </c>
      <c r="B94" s="71" t="s">
        <v>6</v>
      </c>
      <c r="C94" s="176" t="s">
        <v>21</v>
      </c>
      <c r="D94" s="244" t="s">
        <v>143</v>
      </c>
      <c r="E94" s="115">
        <v>147000</v>
      </c>
      <c r="F94" s="115">
        <f>G94+T94</f>
        <v>0</v>
      </c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15">
        <f>H94+I94+J94</f>
        <v>0</v>
      </c>
      <c r="U94" s="115">
        <v>0</v>
      </c>
      <c r="V94" s="115">
        <f>E94-F94</f>
        <v>147000</v>
      </c>
      <c r="W94" s="106">
        <f t="shared" si="60"/>
        <v>0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42" customHeight="1">
      <c r="A95" s="72">
        <v>83</v>
      </c>
      <c r="B95" s="64" t="s">
        <v>108</v>
      </c>
      <c r="C95" s="269" t="s">
        <v>19</v>
      </c>
      <c r="D95" s="99"/>
      <c r="E95" s="117">
        <f>E96</f>
        <v>461000</v>
      </c>
      <c r="F95" s="117">
        <f t="shared" ref="F95:V95" si="64">F96</f>
        <v>152489.25</v>
      </c>
      <c r="G95" s="117">
        <f t="shared" si="64"/>
        <v>152489.25</v>
      </c>
      <c r="H95" s="117">
        <f t="shared" si="64"/>
        <v>0</v>
      </c>
      <c r="I95" s="117">
        <f t="shared" si="64"/>
        <v>0</v>
      </c>
      <c r="J95" s="117">
        <f t="shared" si="64"/>
        <v>0</v>
      </c>
      <c r="K95" s="117">
        <f t="shared" si="64"/>
        <v>0</v>
      </c>
      <c r="L95" s="117">
        <f t="shared" si="64"/>
        <v>0</v>
      </c>
      <c r="M95" s="117">
        <f t="shared" si="64"/>
        <v>0</v>
      </c>
      <c r="N95" s="117">
        <f t="shared" si="64"/>
        <v>0</v>
      </c>
      <c r="O95" s="117">
        <f t="shared" si="64"/>
        <v>0</v>
      </c>
      <c r="P95" s="117">
        <f t="shared" si="64"/>
        <v>0</v>
      </c>
      <c r="Q95" s="117">
        <f t="shared" si="64"/>
        <v>0</v>
      </c>
      <c r="R95" s="117">
        <f t="shared" si="64"/>
        <v>0</v>
      </c>
      <c r="S95" s="117">
        <f t="shared" si="64"/>
        <v>0</v>
      </c>
      <c r="T95" s="117">
        <f t="shared" si="64"/>
        <v>0</v>
      </c>
      <c r="U95" s="117">
        <f t="shared" si="64"/>
        <v>134659.25</v>
      </c>
      <c r="V95" s="117">
        <f t="shared" si="64"/>
        <v>308510.75</v>
      </c>
      <c r="W95" s="106">
        <f t="shared" si="60"/>
        <v>29.210249457700652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123" customHeight="1">
      <c r="A96" s="97">
        <v>84</v>
      </c>
      <c r="B96" s="20">
        <v>3122</v>
      </c>
      <c r="C96" s="47" t="s">
        <v>24</v>
      </c>
      <c r="D96" s="145" t="s">
        <v>69</v>
      </c>
      <c r="E96" s="118">
        <v>461000</v>
      </c>
      <c r="F96" s="107">
        <f>G96+T96</f>
        <v>152489.25</v>
      </c>
      <c r="G96" s="107">
        <v>152489.25</v>
      </c>
      <c r="H96" s="115"/>
      <c r="I96" s="248"/>
      <c r="J96" s="183"/>
      <c r="K96" s="183"/>
      <c r="L96" s="184"/>
      <c r="M96" s="182"/>
      <c r="N96" s="184"/>
      <c r="O96" s="184"/>
      <c r="P96" s="184"/>
      <c r="Q96" s="184"/>
      <c r="R96" s="184"/>
      <c r="S96" s="184"/>
      <c r="T96" s="110">
        <f>H96+I96+J96+K96+L96+M96+N96+O96+P96+Q96</f>
        <v>0</v>
      </c>
      <c r="U96" s="110">
        <v>134659.25</v>
      </c>
      <c r="V96" s="106">
        <f>E96-F96</f>
        <v>308510.75</v>
      </c>
      <c r="W96" s="106">
        <f t="shared" si="60"/>
        <v>29.210249457700652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65.25" customHeight="1">
      <c r="A97" s="72">
        <v>85</v>
      </c>
      <c r="B97" s="64" t="s">
        <v>148</v>
      </c>
      <c r="C97" s="193" t="s">
        <v>145</v>
      </c>
      <c r="D97" s="246"/>
      <c r="E97" s="117">
        <f>E98</f>
        <v>300000</v>
      </c>
      <c r="F97" s="117">
        <f t="shared" ref="F97:V97" si="65">F98</f>
        <v>300000</v>
      </c>
      <c r="G97" s="117">
        <f t="shared" si="65"/>
        <v>300000</v>
      </c>
      <c r="H97" s="117">
        <f t="shared" si="65"/>
        <v>0</v>
      </c>
      <c r="I97" s="117">
        <f t="shared" si="65"/>
        <v>0</v>
      </c>
      <c r="J97" s="117">
        <f t="shared" si="65"/>
        <v>0</v>
      </c>
      <c r="K97" s="117">
        <f t="shared" si="65"/>
        <v>0</v>
      </c>
      <c r="L97" s="117">
        <f t="shared" si="65"/>
        <v>0</v>
      </c>
      <c r="M97" s="117">
        <f t="shared" si="65"/>
        <v>0</v>
      </c>
      <c r="N97" s="117">
        <f t="shared" si="65"/>
        <v>0</v>
      </c>
      <c r="O97" s="117">
        <f t="shared" si="65"/>
        <v>0</v>
      </c>
      <c r="P97" s="117">
        <f t="shared" si="65"/>
        <v>0</v>
      </c>
      <c r="Q97" s="117">
        <f t="shared" si="65"/>
        <v>0</v>
      </c>
      <c r="R97" s="117">
        <f t="shared" si="65"/>
        <v>0</v>
      </c>
      <c r="S97" s="117">
        <f t="shared" si="65"/>
        <v>0</v>
      </c>
      <c r="T97" s="117">
        <f t="shared" si="65"/>
        <v>0</v>
      </c>
      <c r="U97" s="117">
        <f t="shared" si="65"/>
        <v>300000</v>
      </c>
      <c r="V97" s="117">
        <f t="shared" si="65"/>
        <v>0</v>
      </c>
      <c r="W97" s="106">
        <f t="shared" si="60"/>
        <v>100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76.5" customHeight="1">
      <c r="A98" s="97">
        <v>86</v>
      </c>
      <c r="B98" s="20">
        <v>3210</v>
      </c>
      <c r="C98" s="176" t="s">
        <v>20</v>
      </c>
      <c r="D98" s="245" t="s">
        <v>146</v>
      </c>
      <c r="E98" s="118">
        <v>300000</v>
      </c>
      <c r="F98" s="107">
        <f>G98+T98</f>
        <v>300000</v>
      </c>
      <c r="G98" s="107">
        <v>300000</v>
      </c>
      <c r="H98" s="115"/>
      <c r="I98" s="183"/>
      <c r="J98" s="183"/>
      <c r="K98" s="183"/>
      <c r="L98" s="184"/>
      <c r="M98" s="182"/>
      <c r="N98" s="184"/>
      <c r="O98" s="184"/>
      <c r="P98" s="184"/>
      <c r="Q98" s="184"/>
      <c r="R98" s="184"/>
      <c r="S98" s="184"/>
      <c r="T98" s="110">
        <f>H98+I98+J98</f>
        <v>0</v>
      </c>
      <c r="U98" s="110">
        <v>300000</v>
      </c>
      <c r="V98" s="106">
        <f>E98-F98</f>
        <v>0</v>
      </c>
      <c r="W98" s="106">
        <f t="shared" si="60"/>
        <v>100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98.25" customHeight="1">
      <c r="A99" s="72">
        <v>87</v>
      </c>
      <c r="B99" s="64" t="s">
        <v>149</v>
      </c>
      <c r="C99" s="193" t="s">
        <v>60</v>
      </c>
      <c r="D99" s="247"/>
      <c r="E99" s="117">
        <f>E100</f>
        <v>41900000</v>
      </c>
      <c r="F99" s="117">
        <f t="shared" ref="F99:V99" si="66">F100</f>
        <v>0</v>
      </c>
      <c r="G99" s="117">
        <f t="shared" si="66"/>
        <v>0</v>
      </c>
      <c r="H99" s="117">
        <f t="shared" si="66"/>
        <v>0</v>
      </c>
      <c r="I99" s="117">
        <f t="shared" si="66"/>
        <v>0</v>
      </c>
      <c r="J99" s="117">
        <f t="shared" si="66"/>
        <v>0</v>
      </c>
      <c r="K99" s="117">
        <f t="shared" si="66"/>
        <v>0</v>
      </c>
      <c r="L99" s="117">
        <f t="shared" si="66"/>
        <v>0</v>
      </c>
      <c r="M99" s="117">
        <f t="shared" si="66"/>
        <v>0</v>
      </c>
      <c r="N99" s="117">
        <f t="shared" si="66"/>
        <v>0</v>
      </c>
      <c r="O99" s="117">
        <f t="shared" si="66"/>
        <v>0</v>
      </c>
      <c r="P99" s="117">
        <f t="shared" si="66"/>
        <v>0</v>
      </c>
      <c r="Q99" s="117">
        <f t="shared" si="66"/>
        <v>0</v>
      </c>
      <c r="R99" s="117">
        <f t="shared" si="66"/>
        <v>0</v>
      </c>
      <c r="S99" s="117">
        <f t="shared" si="66"/>
        <v>0</v>
      </c>
      <c r="T99" s="117">
        <f t="shared" si="66"/>
        <v>0</v>
      </c>
      <c r="U99" s="117">
        <f t="shared" si="66"/>
        <v>0</v>
      </c>
      <c r="V99" s="117">
        <f t="shared" si="66"/>
        <v>41900000</v>
      </c>
      <c r="W99" s="106">
        <f t="shared" si="60"/>
        <v>0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59.25" customHeight="1">
      <c r="A100" s="97">
        <v>88</v>
      </c>
      <c r="B100" s="20">
        <v>3122</v>
      </c>
      <c r="C100" s="47" t="s">
        <v>24</v>
      </c>
      <c r="D100" s="228" t="s">
        <v>147</v>
      </c>
      <c r="E100" s="118">
        <v>41900000</v>
      </c>
      <c r="F100" s="107">
        <f>G100+T100</f>
        <v>0</v>
      </c>
      <c r="G100" s="119"/>
      <c r="H100" s="180"/>
      <c r="I100" s="183"/>
      <c r="J100" s="183"/>
      <c r="K100" s="183"/>
      <c r="L100" s="184"/>
      <c r="M100" s="182"/>
      <c r="N100" s="184"/>
      <c r="O100" s="184"/>
      <c r="P100" s="184"/>
      <c r="Q100" s="184"/>
      <c r="R100" s="184"/>
      <c r="S100" s="184"/>
      <c r="T100" s="110">
        <f>H100+I100+J100</f>
        <v>0</v>
      </c>
      <c r="U100" s="110">
        <v>0</v>
      </c>
      <c r="V100" s="106">
        <f>E100-F100</f>
        <v>41900000</v>
      </c>
      <c r="W100" s="106">
        <f t="shared" si="60"/>
        <v>0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144" customHeight="1">
      <c r="A101" s="100">
        <v>89</v>
      </c>
      <c r="B101" s="138" t="s">
        <v>27</v>
      </c>
      <c r="C101" s="150" t="s">
        <v>47</v>
      </c>
      <c r="D101" s="139"/>
      <c r="E101" s="140">
        <f>E102</f>
        <v>5300</v>
      </c>
      <c r="F101" s="140">
        <f t="shared" ref="F101:V101" si="67">F102</f>
        <v>0</v>
      </c>
      <c r="G101" s="140">
        <f t="shared" si="67"/>
        <v>0</v>
      </c>
      <c r="H101" s="140">
        <f t="shared" si="67"/>
        <v>0</v>
      </c>
      <c r="I101" s="140">
        <f t="shared" si="67"/>
        <v>0</v>
      </c>
      <c r="J101" s="140">
        <f t="shared" si="67"/>
        <v>0</v>
      </c>
      <c r="K101" s="140">
        <f t="shared" si="67"/>
        <v>0</v>
      </c>
      <c r="L101" s="140">
        <f t="shared" si="67"/>
        <v>0</v>
      </c>
      <c r="M101" s="140">
        <f t="shared" si="67"/>
        <v>0</v>
      </c>
      <c r="N101" s="140">
        <f t="shared" si="67"/>
        <v>0</v>
      </c>
      <c r="O101" s="140">
        <f t="shared" si="67"/>
        <v>0</v>
      </c>
      <c r="P101" s="140">
        <f t="shared" si="67"/>
        <v>0</v>
      </c>
      <c r="Q101" s="140">
        <f t="shared" si="67"/>
        <v>0</v>
      </c>
      <c r="R101" s="140">
        <f t="shared" si="67"/>
        <v>0</v>
      </c>
      <c r="S101" s="140">
        <f t="shared" si="67"/>
        <v>0</v>
      </c>
      <c r="T101" s="140">
        <f t="shared" si="67"/>
        <v>0</v>
      </c>
      <c r="U101" s="140">
        <f t="shared" si="67"/>
        <v>0</v>
      </c>
      <c r="V101" s="140">
        <f t="shared" si="67"/>
        <v>5300</v>
      </c>
      <c r="W101" s="106">
        <f t="shared" ref="W101" si="68">U101*100/E101</f>
        <v>0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63" customHeight="1">
      <c r="A102" s="72">
        <v>90</v>
      </c>
      <c r="B102" s="260" t="s">
        <v>28</v>
      </c>
      <c r="C102" s="270" t="s">
        <v>14</v>
      </c>
      <c r="D102" s="137"/>
      <c r="E102" s="117">
        <f>E103</f>
        <v>5300</v>
      </c>
      <c r="F102" s="121">
        <f t="shared" ref="F102:V102" si="69">F103</f>
        <v>0</v>
      </c>
      <c r="G102" s="121">
        <f t="shared" si="69"/>
        <v>0</v>
      </c>
      <c r="H102" s="121">
        <f t="shared" si="69"/>
        <v>0</v>
      </c>
      <c r="I102" s="121">
        <f t="shared" si="69"/>
        <v>0</v>
      </c>
      <c r="J102" s="121">
        <f t="shared" si="69"/>
        <v>0</v>
      </c>
      <c r="K102" s="121">
        <f t="shared" si="69"/>
        <v>0</v>
      </c>
      <c r="L102" s="121">
        <f t="shared" si="69"/>
        <v>0</v>
      </c>
      <c r="M102" s="121">
        <f t="shared" si="69"/>
        <v>0</v>
      </c>
      <c r="N102" s="121">
        <f t="shared" si="69"/>
        <v>0</v>
      </c>
      <c r="O102" s="121">
        <f t="shared" si="69"/>
        <v>0</v>
      </c>
      <c r="P102" s="121">
        <f t="shared" si="69"/>
        <v>0</v>
      </c>
      <c r="Q102" s="121">
        <f t="shared" si="69"/>
        <v>0</v>
      </c>
      <c r="R102" s="121">
        <f t="shared" si="69"/>
        <v>0</v>
      </c>
      <c r="S102" s="121">
        <f t="shared" si="69"/>
        <v>0</v>
      </c>
      <c r="T102" s="121">
        <f t="shared" si="69"/>
        <v>0</v>
      </c>
      <c r="U102" s="117">
        <f t="shared" si="69"/>
        <v>0</v>
      </c>
      <c r="V102" s="117">
        <f t="shared" si="69"/>
        <v>5300</v>
      </c>
      <c r="W102" s="106">
        <f t="shared" ref="W102:W111" si="70">U102*100/E102</f>
        <v>0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68.25" customHeight="1">
      <c r="A103" s="18">
        <v>91</v>
      </c>
      <c r="B103" s="177" t="s">
        <v>33</v>
      </c>
      <c r="C103" s="83" t="s">
        <v>10</v>
      </c>
      <c r="D103" s="85" t="s">
        <v>111</v>
      </c>
      <c r="E103" s="118">
        <v>5300</v>
      </c>
      <c r="F103" s="107">
        <f>G103+T103</f>
        <v>0</v>
      </c>
      <c r="G103" s="119"/>
      <c r="H103" s="186"/>
      <c r="I103" s="187"/>
      <c r="J103" s="187"/>
      <c r="K103" s="187"/>
      <c r="L103" s="120"/>
      <c r="M103" s="120"/>
      <c r="N103" s="120"/>
      <c r="O103" s="120"/>
      <c r="P103" s="120"/>
      <c r="Q103" s="120"/>
      <c r="R103" s="120"/>
      <c r="S103" s="120"/>
      <c r="T103" s="110">
        <f>H103+I103+J103</f>
        <v>0</v>
      </c>
      <c r="U103" s="110">
        <v>0</v>
      </c>
      <c r="V103" s="106">
        <f>E103-F103</f>
        <v>5300</v>
      </c>
      <c r="W103" s="106">
        <f t="shared" si="70"/>
        <v>0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114" customHeight="1">
      <c r="A104" s="87">
        <v>92</v>
      </c>
      <c r="B104" s="91">
        <v>37</v>
      </c>
      <c r="C104" s="130" t="s">
        <v>46</v>
      </c>
      <c r="D104" s="90" t="s">
        <v>3</v>
      </c>
      <c r="E104" s="112">
        <f>E105+E107</f>
        <v>107800</v>
      </c>
      <c r="F104" s="112">
        <f t="shared" ref="F104:V104" si="71">F105+F107</f>
        <v>0</v>
      </c>
      <c r="G104" s="112">
        <f t="shared" si="71"/>
        <v>0</v>
      </c>
      <c r="H104" s="112">
        <f t="shared" si="71"/>
        <v>0</v>
      </c>
      <c r="I104" s="112">
        <f t="shared" si="71"/>
        <v>0</v>
      </c>
      <c r="J104" s="112">
        <f t="shared" si="71"/>
        <v>0</v>
      </c>
      <c r="K104" s="112">
        <f t="shared" si="71"/>
        <v>0</v>
      </c>
      <c r="L104" s="112">
        <f t="shared" si="71"/>
        <v>0</v>
      </c>
      <c r="M104" s="112">
        <f t="shared" si="71"/>
        <v>0</v>
      </c>
      <c r="N104" s="112">
        <f t="shared" si="71"/>
        <v>0</v>
      </c>
      <c r="O104" s="112">
        <f t="shared" si="71"/>
        <v>0</v>
      </c>
      <c r="P104" s="112">
        <f t="shared" si="71"/>
        <v>0</v>
      </c>
      <c r="Q104" s="112">
        <f t="shared" si="71"/>
        <v>0</v>
      </c>
      <c r="R104" s="112">
        <f t="shared" si="71"/>
        <v>0</v>
      </c>
      <c r="S104" s="112">
        <f t="shared" si="71"/>
        <v>0</v>
      </c>
      <c r="T104" s="112">
        <f t="shared" si="71"/>
        <v>0</v>
      </c>
      <c r="U104" s="112">
        <f t="shared" si="71"/>
        <v>0</v>
      </c>
      <c r="V104" s="112">
        <f t="shared" si="71"/>
        <v>107800</v>
      </c>
      <c r="W104" s="106">
        <f t="shared" si="70"/>
        <v>0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102" customHeight="1">
      <c r="A105" s="63">
        <v>93</v>
      </c>
      <c r="B105" s="64" t="s">
        <v>22</v>
      </c>
      <c r="C105" s="266" t="s">
        <v>72</v>
      </c>
      <c r="D105" s="215"/>
      <c r="E105" s="113">
        <f>E106</f>
        <v>30000</v>
      </c>
      <c r="F105" s="113">
        <f t="shared" ref="F105:V105" si="72">F106</f>
        <v>0</v>
      </c>
      <c r="G105" s="113">
        <f t="shared" si="72"/>
        <v>0</v>
      </c>
      <c r="H105" s="114">
        <f t="shared" si="72"/>
        <v>0</v>
      </c>
      <c r="I105" s="114">
        <f t="shared" si="72"/>
        <v>0</v>
      </c>
      <c r="J105" s="114">
        <f t="shared" si="72"/>
        <v>0</v>
      </c>
      <c r="K105" s="114">
        <f t="shared" si="72"/>
        <v>0</v>
      </c>
      <c r="L105" s="114">
        <f t="shared" si="72"/>
        <v>0</v>
      </c>
      <c r="M105" s="114">
        <f t="shared" si="72"/>
        <v>0</v>
      </c>
      <c r="N105" s="114">
        <f t="shared" si="72"/>
        <v>0</v>
      </c>
      <c r="O105" s="114">
        <f t="shared" si="72"/>
        <v>0</v>
      </c>
      <c r="P105" s="114">
        <f t="shared" si="72"/>
        <v>0</v>
      </c>
      <c r="Q105" s="114">
        <f t="shared" si="72"/>
        <v>0</v>
      </c>
      <c r="R105" s="114">
        <f t="shared" si="72"/>
        <v>0</v>
      </c>
      <c r="S105" s="114">
        <f t="shared" si="72"/>
        <v>0</v>
      </c>
      <c r="T105" s="113">
        <f t="shared" si="72"/>
        <v>0</v>
      </c>
      <c r="U105" s="113">
        <f t="shared" si="72"/>
        <v>0</v>
      </c>
      <c r="V105" s="113">
        <f t="shared" si="72"/>
        <v>30000</v>
      </c>
      <c r="W105" s="106">
        <f t="shared" si="70"/>
        <v>0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45" customHeight="1">
      <c r="A106" s="43">
        <v>94</v>
      </c>
      <c r="B106" s="57">
        <v>3110</v>
      </c>
      <c r="C106" s="176" t="s">
        <v>21</v>
      </c>
      <c r="D106" s="132" t="s">
        <v>96</v>
      </c>
      <c r="E106" s="115">
        <v>30000</v>
      </c>
      <c r="F106" s="110">
        <f>G106+T106</f>
        <v>0</v>
      </c>
      <c r="G106" s="110"/>
      <c r="H106" s="188"/>
      <c r="I106" s="122"/>
      <c r="J106" s="122"/>
      <c r="K106" s="122"/>
      <c r="L106" s="110"/>
      <c r="M106" s="110"/>
      <c r="N106" s="110"/>
      <c r="O106" s="110"/>
      <c r="P106" s="110"/>
      <c r="Q106" s="110"/>
      <c r="R106" s="110"/>
      <c r="S106" s="110"/>
      <c r="T106" s="110">
        <f>H106+I106+J106+K106+L106+M106+N106+O106+P106+Q106+R106+S106</f>
        <v>0</v>
      </c>
      <c r="U106" s="105">
        <v>0</v>
      </c>
      <c r="V106" s="106">
        <f>E106-F106</f>
        <v>30000</v>
      </c>
      <c r="W106" s="106">
        <f t="shared" si="70"/>
        <v>0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45.75" customHeight="1">
      <c r="A107" s="72">
        <v>95</v>
      </c>
      <c r="B107" s="74">
        <v>3717520</v>
      </c>
      <c r="C107" s="270" t="s">
        <v>31</v>
      </c>
      <c r="D107" s="136"/>
      <c r="E107" s="117">
        <f>E108</f>
        <v>77800</v>
      </c>
      <c r="F107" s="117">
        <f t="shared" ref="F107:V107" si="73">F108</f>
        <v>0</v>
      </c>
      <c r="G107" s="117">
        <f t="shared" si="73"/>
        <v>0</v>
      </c>
      <c r="H107" s="117">
        <f t="shared" si="73"/>
        <v>0</v>
      </c>
      <c r="I107" s="117">
        <f t="shared" si="73"/>
        <v>0</v>
      </c>
      <c r="J107" s="117">
        <f t="shared" si="73"/>
        <v>0</v>
      </c>
      <c r="K107" s="117">
        <f t="shared" si="73"/>
        <v>0</v>
      </c>
      <c r="L107" s="117">
        <f t="shared" si="73"/>
        <v>0</v>
      </c>
      <c r="M107" s="117">
        <f t="shared" si="73"/>
        <v>0</v>
      </c>
      <c r="N107" s="117">
        <f t="shared" si="73"/>
        <v>0</v>
      </c>
      <c r="O107" s="117">
        <f t="shared" si="73"/>
        <v>0</v>
      </c>
      <c r="P107" s="117">
        <f t="shared" si="73"/>
        <v>0</v>
      </c>
      <c r="Q107" s="117">
        <f t="shared" si="73"/>
        <v>0</v>
      </c>
      <c r="R107" s="117">
        <f t="shared" si="73"/>
        <v>0</v>
      </c>
      <c r="S107" s="117">
        <f t="shared" si="73"/>
        <v>0</v>
      </c>
      <c r="T107" s="117">
        <f t="shared" si="73"/>
        <v>0</v>
      </c>
      <c r="U107" s="117">
        <f t="shared" si="73"/>
        <v>0</v>
      </c>
      <c r="V107" s="117">
        <f t="shared" si="73"/>
        <v>77800</v>
      </c>
      <c r="W107" s="106">
        <f t="shared" si="70"/>
        <v>0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57.75" customHeight="1">
      <c r="A108" s="43">
        <v>96</v>
      </c>
      <c r="B108" s="57">
        <v>3110</v>
      </c>
      <c r="C108" s="176" t="s">
        <v>21</v>
      </c>
      <c r="D108" s="205" t="s">
        <v>84</v>
      </c>
      <c r="E108" s="115">
        <v>77800</v>
      </c>
      <c r="F108" s="110">
        <f>G108+T108</f>
        <v>0</v>
      </c>
      <c r="G108" s="110"/>
      <c r="H108" s="188"/>
      <c r="I108" s="122"/>
      <c r="J108" s="122"/>
      <c r="K108" s="122"/>
      <c r="L108" s="110"/>
      <c r="M108" s="110"/>
      <c r="N108" s="110"/>
      <c r="O108" s="110"/>
      <c r="P108" s="110"/>
      <c r="Q108" s="110"/>
      <c r="R108" s="110"/>
      <c r="S108" s="110"/>
      <c r="T108" s="110">
        <f>H108+I108+J108</f>
        <v>0</v>
      </c>
      <c r="U108" s="105">
        <v>0</v>
      </c>
      <c r="V108" s="106">
        <f>E108-F108</f>
        <v>77800</v>
      </c>
      <c r="W108" s="106">
        <f t="shared" si="70"/>
        <v>0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51" customHeight="1">
      <c r="A109" s="92">
        <v>97</v>
      </c>
      <c r="B109" s="95"/>
      <c r="C109" s="94"/>
      <c r="D109" s="157" t="s">
        <v>8</v>
      </c>
      <c r="E109" s="111">
        <f t="shared" ref="E109:V109" si="74">E25+E48+E70+E83+E86+E104+E76+E101</f>
        <v>113396020</v>
      </c>
      <c r="F109" s="111">
        <f t="shared" si="74"/>
        <v>2637652.6</v>
      </c>
      <c r="G109" s="111">
        <f t="shared" si="74"/>
        <v>2637652.6</v>
      </c>
      <c r="H109" s="111">
        <f t="shared" si="74"/>
        <v>0</v>
      </c>
      <c r="I109" s="111">
        <f t="shared" si="74"/>
        <v>0</v>
      </c>
      <c r="J109" s="111">
        <f t="shared" si="74"/>
        <v>0</v>
      </c>
      <c r="K109" s="111">
        <f t="shared" si="74"/>
        <v>0</v>
      </c>
      <c r="L109" s="111">
        <f t="shared" si="74"/>
        <v>0</v>
      </c>
      <c r="M109" s="111">
        <f t="shared" si="74"/>
        <v>0</v>
      </c>
      <c r="N109" s="111">
        <f t="shared" si="74"/>
        <v>0</v>
      </c>
      <c r="O109" s="111">
        <f t="shared" si="74"/>
        <v>0</v>
      </c>
      <c r="P109" s="111">
        <f t="shared" si="74"/>
        <v>0</v>
      </c>
      <c r="Q109" s="111">
        <f t="shared" si="74"/>
        <v>0</v>
      </c>
      <c r="R109" s="111">
        <f t="shared" si="74"/>
        <v>0</v>
      </c>
      <c r="S109" s="111">
        <f t="shared" si="74"/>
        <v>0</v>
      </c>
      <c r="T109" s="111">
        <f t="shared" si="74"/>
        <v>0</v>
      </c>
      <c r="U109" s="111">
        <f t="shared" si="74"/>
        <v>2438562.6</v>
      </c>
      <c r="V109" s="111">
        <f t="shared" si="74"/>
        <v>110758367.40000001</v>
      </c>
      <c r="W109" s="106">
        <f t="shared" si="70"/>
        <v>2.1504834120280414</v>
      </c>
      <c r="X109" s="68"/>
      <c r="Y109" s="68"/>
      <c r="Z109" s="68"/>
      <c r="AA109" s="68"/>
      <c r="AB109" s="68"/>
      <c r="AC109" s="68"/>
      <c r="AD109" s="68"/>
      <c r="AE109" s="16"/>
      <c r="AF109" s="16"/>
      <c r="AG109" s="16"/>
      <c r="AH109" s="16"/>
      <c r="AI109" s="16"/>
      <c r="AJ109" s="16"/>
    </row>
    <row r="110" spans="1:36" ht="54" customHeight="1">
      <c r="A110" s="75">
        <v>98</v>
      </c>
      <c r="B110" s="76"/>
      <c r="C110" s="77"/>
      <c r="D110" s="156" t="s">
        <v>9</v>
      </c>
      <c r="E110" s="128">
        <f t="shared" ref="E110:V110" si="75">E24+E109</f>
        <v>118637217.01000001</v>
      </c>
      <c r="F110" s="128">
        <f t="shared" si="75"/>
        <v>2637652.6</v>
      </c>
      <c r="G110" s="128">
        <f t="shared" si="75"/>
        <v>2637652.6</v>
      </c>
      <c r="H110" s="128">
        <f t="shared" si="75"/>
        <v>0</v>
      </c>
      <c r="I110" s="128">
        <f t="shared" si="75"/>
        <v>0</v>
      </c>
      <c r="J110" s="128">
        <f t="shared" si="75"/>
        <v>0</v>
      </c>
      <c r="K110" s="128">
        <f t="shared" si="75"/>
        <v>0</v>
      </c>
      <c r="L110" s="128">
        <f t="shared" si="75"/>
        <v>0</v>
      </c>
      <c r="M110" s="128">
        <f t="shared" si="75"/>
        <v>0</v>
      </c>
      <c r="N110" s="128">
        <f t="shared" si="75"/>
        <v>0</v>
      </c>
      <c r="O110" s="128">
        <f t="shared" si="75"/>
        <v>0</v>
      </c>
      <c r="P110" s="128">
        <f t="shared" si="75"/>
        <v>0</v>
      </c>
      <c r="Q110" s="128">
        <f t="shared" si="75"/>
        <v>0</v>
      </c>
      <c r="R110" s="128">
        <f t="shared" si="75"/>
        <v>0</v>
      </c>
      <c r="S110" s="128">
        <f t="shared" si="75"/>
        <v>0</v>
      </c>
      <c r="T110" s="128">
        <f t="shared" si="75"/>
        <v>0</v>
      </c>
      <c r="U110" s="128">
        <f t="shared" si="75"/>
        <v>2438562.6</v>
      </c>
      <c r="V110" s="128">
        <f t="shared" si="75"/>
        <v>115999564.41000001</v>
      </c>
      <c r="W110" s="106">
        <f t="shared" si="70"/>
        <v>2.0554785938669244</v>
      </c>
      <c r="X110" s="68"/>
      <c r="Y110" s="68"/>
      <c r="Z110" s="68"/>
      <c r="AA110" s="68"/>
      <c r="AB110" s="68"/>
      <c r="AC110" s="68"/>
      <c r="AD110" s="68"/>
      <c r="AE110" s="16"/>
      <c r="AF110" s="16"/>
      <c r="AG110" s="16"/>
      <c r="AH110" s="16"/>
      <c r="AI110" s="16"/>
      <c r="AJ110" s="16"/>
    </row>
    <row r="111" spans="1:36" ht="56.25" customHeight="1">
      <c r="A111" s="75">
        <v>99</v>
      </c>
      <c r="B111" s="154"/>
      <c r="C111" s="155"/>
      <c r="D111" s="156" t="s">
        <v>49</v>
      </c>
      <c r="E111" s="159">
        <f>E110-E112</f>
        <v>118637217.01000001</v>
      </c>
      <c r="F111" s="159">
        <f t="shared" ref="F111:V111" si="76">F110-F112</f>
        <v>2637652.6</v>
      </c>
      <c r="G111" s="159">
        <f t="shared" si="76"/>
        <v>2637652.6</v>
      </c>
      <c r="H111" s="159">
        <f t="shared" si="76"/>
        <v>0</v>
      </c>
      <c r="I111" s="159">
        <f t="shared" si="76"/>
        <v>0</v>
      </c>
      <c r="J111" s="159">
        <f t="shared" si="76"/>
        <v>0</v>
      </c>
      <c r="K111" s="159">
        <f t="shared" si="76"/>
        <v>0</v>
      </c>
      <c r="L111" s="159">
        <f t="shared" si="76"/>
        <v>0</v>
      </c>
      <c r="M111" s="159">
        <f t="shared" si="76"/>
        <v>0</v>
      </c>
      <c r="N111" s="159">
        <f t="shared" si="76"/>
        <v>0</v>
      </c>
      <c r="O111" s="159">
        <f t="shared" si="76"/>
        <v>0</v>
      </c>
      <c r="P111" s="159">
        <f t="shared" si="76"/>
        <v>0</v>
      </c>
      <c r="Q111" s="159">
        <f t="shared" si="76"/>
        <v>0</v>
      </c>
      <c r="R111" s="159">
        <f t="shared" si="76"/>
        <v>0</v>
      </c>
      <c r="S111" s="159">
        <f t="shared" si="76"/>
        <v>0</v>
      </c>
      <c r="T111" s="159">
        <f t="shared" si="76"/>
        <v>0</v>
      </c>
      <c r="U111" s="159">
        <f t="shared" si="76"/>
        <v>2438562.6</v>
      </c>
      <c r="V111" s="159">
        <f t="shared" si="76"/>
        <v>115999564.41000001</v>
      </c>
      <c r="W111" s="106">
        <f t="shared" si="70"/>
        <v>2.0554785938669244</v>
      </c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1:36" ht="49.5" hidden="1" customHeight="1">
      <c r="A112" s="43"/>
      <c r="B112" s="41"/>
      <c r="C112" s="44"/>
      <c r="D112" s="151" t="s">
        <v>48</v>
      </c>
      <c r="E112" s="160">
        <f>E113+E114+E115+E116</f>
        <v>0</v>
      </c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62">
        <f>V113+V114+V115</f>
        <v>0</v>
      </c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36" ht="100.5" hidden="1" customHeight="1">
      <c r="A113" s="43"/>
      <c r="B113" s="46"/>
      <c r="C113" s="152" t="s">
        <v>50</v>
      </c>
      <c r="D113" s="85" t="s">
        <v>40</v>
      </c>
      <c r="E113" s="161"/>
      <c r="F113" s="17"/>
      <c r="G113" s="17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06">
        <f>E113-F113</f>
        <v>0</v>
      </c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36" ht="119.25" hidden="1" customHeight="1">
      <c r="A114" s="43"/>
      <c r="B114" s="46"/>
      <c r="C114" s="152"/>
      <c r="D114" s="101"/>
      <c r="E114" s="160"/>
      <c r="F114" s="17"/>
      <c r="G114" s="17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36" ht="97.5" hidden="1" customHeight="1">
      <c r="A115" s="43"/>
      <c r="B115" s="46"/>
      <c r="C115" s="152"/>
      <c r="D115" s="153"/>
      <c r="E115" s="161"/>
      <c r="F115" s="17"/>
      <c r="G115" s="17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36" ht="108.75" hidden="1" customHeight="1">
      <c r="A116" s="43"/>
      <c r="B116" s="46"/>
      <c r="C116" s="152"/>
      <c r="D116" s="101"/>
      <c r="E116" s="161"/>
      <c r="F116" s="17"/>
      <c r="G116" s="17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36" ht="32.25" hidden="1" customHeight="1">
      <c r="A117" s="43"/>
      <c r="B117" s="41"/>
      <c r="C117" s="50"/>
      <c r="D117" s="8"/>
      <c r="E117" s="160"/>
      <c r="F117" s="17"/>
      <c r="G117" s="17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36" ht="37.5" hidden="1" customHeight="1">
      <c r="A118" s="43"/>
      <c r="B118" s="46"/>
      <c r="C118" s="49"/>
      <c r="D118" s="8"/>
      <c r="E118" s="161"/>
      <c r="F118" s="17"/>
      <c r="G118" s="17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1:36" ht="22.5" hidden="1" customHeight="1">
      <c r="A119" s="43"/>
      <c r="B119" s="41"/>
      <c r="C119" s="50"/>
      <c r="D119" s="8"/>
      <c r="E119" s="160"/>
      <c r="F119" s="17"/>
      <c r="G119" s="17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36" ht="37.5" hidden="1" customHeight="1">
      <c r="A120" s="43"/>
      <c r="B120" s="46"/>
      <c r="C120" s="49"/>
      <c r="D120" s="8"/>
      <c r="E120" s="10"/>
      <c r="F120" s="17"/>
      <c r="G120" s="17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36" ht="27.75" hidden="1" customHeight="1">
      <c r="A121" s="43"/>
      <c r="B121" s="41"/>
      <c r="C121" s="51"/>
      <c r="D121" s="9"/>
      <c r="E121" s="14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36" ht="19.5" hidden="1" customHeight="1">
      <c r="A122" s="18"/>
      <c r="B122" s="29"/>
      <c r="C122" s="24"/>
      <c r="D122" s="9"/>
      <c r="E122" s="14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36" ht="39.75" hidden="1" customHeight="1">
      <c r="A123" s="18"/>
      <c r="B123" s="21"/>
      <c r="C123" s="22"/>
      <c r="D123" s="9"/>
      <c r="E123" s="11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36" ht="26.25" hidden="1" customHeight="1">
      <c r="A124" s="18"/>
      <c r="B124" s="21"/>
      <c r="C124" s="19"/>
      <c r="D124" s="9"/>
      <c r="E124" s="11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36" ht="20.25" hidden="1" customHeight="1">
      <c r="A125" s="18"/>
      <c r="B125" s="29"/>
      <c r="C125" s="24"/>
      <c r="D125" s="9"/>
      <c r="E125" s="14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36" ht="34.5" customHeight="1">
      <c r="A126" s="18"/>
      <c r="B126" s="21"/>
      <c r="C126" s="22"/>
      <c r="D126" s="9"/>
      <c r="E126" s="11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36" ht="21.75" customHeight="1">
      <c r="A127" s="18"/>
      <c r="B127" s="21"/>
      <c r="C127" s="19"/>
      <c r="D127" s="9"/>
      <c r="E127" s="11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36" ht="19.5" customHeight="1">
      <c r="A128" s="18"/>
      <c r="B128" s="29"/>
      <c r="C128" s="23"/>
      <c r="D128" s="9"/>
      <c r="E128" s="14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</row>
    <row r="129" spans="1:36" ht="21.75" customHeight="1">
      <c r="A129" s="18"/>
      <c r="B129" s="21"/>
      <c r="C129" s="19"/>
      <c r="D129" s="9"/>
      <c r="E129" s="11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</row>
    <row r="130" spans="1:36" ht="21.75" customHeight="1">
      <c r="A130" s="43"/>
      <c r="B130" s="41"/>
      <c r="C130" s="48"/>
      <c r="D130" s="9"/>
      <c r="E130" s="14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</row>
    <row r="131" spans="1:36" ht="21.75" customHeight="1">
      <c r="A131" s="43"/>
      <c r="B131" s="46"/>
      <c r="C131" s="49"/>
      <c r="D131" s="9"/>
      <c r="E131" s="11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</row>
    <row r="132" spans="1:36" ht="32.25" customHeight="1">
      <c r="A132" s="43"/>
      <c r="B132" s="56"/>
      <c r="C132" s="48"/>
      <c r="D132" s="9"/>
      <c r="E132" s="14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</row>
    <row r="133" spans="1:36" ht="22.5" customHeight="1">
      <c r="A133" s="43"/>
      <c r="B133" s="56"/>
      <c r="C133" s="52"/>
      <c r="D133" s="9"/>
      <c r="E133" s="14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</row>
    <row r="134" spans="1:36" ht="22.5" customHeight="1">
      <c r="A134" s="43"/>
      <c r="B134" s="57"/>
      <c r="C134" s="47"/>
      <c r="D134" s="9"/>
      <c r="E134" s="11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</row>
    <row r="135" spans="1:36" ht="33.75" customHeight="1">
      <c r="A135" s="43"/>
      <c r="B135" s="58"/>
      <c r="C135" s="44"/>
      <c r="D135" s="9"/>
      <c r="E135" s="12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</row>
    <row r="136" spans="1:36" ht="20.25">
      <c r="A136" s="43"/>
      <c r="B136" s="58"/>
      <c r="C136" s="53"/>
      <c r="D136" s="9"/>
      <c r="E136" s="12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36" ht="25.5" customHeight="1">
      <c r="A137" s="43"/>
      <c r="B137" s="59"/>
      <c r="C137" s="54"/>
      <c r="D137" s="8"/>
      <c r="E137" s="10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36" ht="25.5" customHeight="1">
      <c r="A138" s="43"/>
      <c r="B138" s="60"/>
      <c r="C138" s="53"/>
      <c r="D138" s="8"/>
      <c r="E138" s="12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33" customHeight="1">
      <c r="A139" s="43"/>
      <c r="B139" s="59"/>
      <c r="C139" s="49"/>
      <c r="D139" s="8"/>
      <c r="E139" s="10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21" customHeight="1">
      <c r="A140" s="43"/>
      <c r="B140" s="61"/>
      <c r="C140" s="47"/>
      <c r="D140" s="34"/>
      <c r="E140" s="11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22.5" customHeight="1">
      <c r="A141" s="43"/>
      <c r="B141" s="60"/>
      <c r="C141" s="50"/>
      <c r="D141" s="34"/>
      <c r="E141" s="14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20.25">
      <c r="A142" s="43"/>
      <c r="B142" s="59"/>
      <c r="C142" s="49"/>
      <c r="D142" s="13"/>
      <c r="E142" s="11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 ht="36.75" customHeight="1">
      <c r="A143" s="43"/>
      <c r="B143" s="41"/>
      <c r="C143" s="55"/>
      <c r="D143" s="13"/>
      <c r="E143" s="14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 ht="23.25" customHeight="1">
      <c r="A144" s="43"/>
      <c r="B144" s="62"/>
      <c r="C144" s="44"/>
      <c r="D144" s="13"/>
      <c r="E144" s="14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 ht="31.5" customHeight="1">
      <c r="A145" s="43"/>
      <c r="B145" s="46"/>
      <c r="C145" s="22"/>
      <c r="D145" s="13"/>
      <c r="E145" s="11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 ht="20.25">
      <c r="A146" s="43"/>
      <c r="B146" s="59"/>
      <c r="C146" s="24"/>
      <c r="D146" s="33"/>
      <c r="E146" s="14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 ht="20.25">
      <c r="A147" s="43"/>
      <c r="B147" s="59"/>
      <c r="C147" s="22"/>
      <c r="D147" s="33"/>
      <c r="E147" s="14"/>
      <c r="F147" s="30"/>
      <c r="G147" s="30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1:36" s="31" customFormat="1" ht="15.75">
      <c r="B148" s="25"/>
      <c r="C148" s="26"/>
      <c r="D148" s="27"/>
      <c r="E148" s="28"/>
    </row>
    <row r="149" spans="1:36" s="31" customFormat="1" ht="15.75">
      <c r="B149" s="25"/>
      <c r="C149" s="26"/>
      <c r="D149" s="27"/>
      <c r="E149" s="28"/>
    </row>
    <row r="150" spans="1:36" s="31" customFormat="1" ht="20.25">
      <c r="B150" s="25"/>
      <c r="C150" s="36"/>
      <c r="D150" s="37"/>
      <c r="E150" s="32"/>
    </row>
    <row r="151" spans="1:36" ht="18.75">
      <c r="B151" s="5"/>
      <c r="C151" s="1"/>
      <c r="D151" s="1"/>
      <c r="E151" s="3"/>
    </row>
    <row r="152" spans="1:36" ht="18.75">
      <c r="B152" s="5"/>
      <c r="C152" s="1"/>
      <c r="D152" s="1"/>
      <c r="E152" s="3"/>
    </row>
    <row r="153" spans="1:36" ht="18.75">
      <c r="B153" s="5"/>
      <c r="C153" s="1"/>
      <c r="D153" s="1"/>
      <c r="E153" s="3"/>
    </row>
    <row r="154" spans="1:36" ht="18.75">
      <c r="B154" s="5"/>
      <c r="C154" s="1"/>
      <c r="D154" s="1"/>
      <c r="E154" s="3"/>
    </row>
    <row r="155" spans="1:36" ht="18.75">
      <c r="B155" s="5"/>
      <c r="C155" s="1"/>
      <c r="D155" s="1"/>
      <c r="E155" s="15"/>
    </row>
    <row r="156" spans="1:36" ht="18.75">
      <c r="B156" s="5"/>
      <c r="C156" s="1"/>
      <c r="D156" s="1"/>
      <c r="E156" s="15"/>
    </row>
    <row r="157" spans="1:36" ht="18.75">
      <c r="B157" s="5"/>
      <c r="C157" s="1"/>
      <c r="D157" s="1"/>
      <c r="E157" s="15"/>
    </row>
    <row r="158" spans="1:36" ht="18.75">
      <c r="B158" s="5"/>
      <c r="C158" s="1"/>
      <c r="D158" s="1"/>
      <c r="E158" s="15"/>
    </row>
    <row r="159" spans="1:36" ht="18.75">
      <c r="B159" s="5"/>
      <c r="C159" s="1"/>
      <c r="D159" s="1"/>
      <c r="E159" s="15"/>
    </row>
    <row r="160" spans="1:36" ht="18.75">
      <c r="B160" s="5"/>
      <c r="C160" s="1"/>
      <c r="D160" s="1"/>
      <c r="E160" s="15"/>
    </row>
    <row r="161" spans="2:5" ht="18.75">
      <c r="B161" s="5"/>
      <c r="C161" s="1"/>
      <c r="D161" s="1"/>
      <c r="E161" s="3"/>
    </row>
    <row r="162" spans="2:5" ht="18.75">
      <c r="B162" s="5"/>
      <c r="C162" s="1"/>
      <c r="D162" s="1"/>
      <c r="E162" s="3"/>
    </row>
    <row r="163" spans="2:5" ht="18.75">
      <c r="B163" s="5"/>
      <c r="C163" s="1"/>
      <c r="D163" s="1"/>
      <c r="E163" s="3"/>
    </row>
    <row r="164" spans="2:5" ht="18.75">
      <c r="B164" s="5"/>
      <c r="C164" s="1"/>
      <c r="D164" s="1"/>
      <c r="E164" s="3"/>
    </row>
    <row r="165" spans="2:5" ht="18.75">
      <c r="B165" s="5"/>
      <c r="C165" s="1"/>
      <c r="D165" s="1"/>
      <c r="E165" s="3"/>
    </row>
    <row r="166" spans="2:5" ht="18.75">
      <c r="B166" s="5"/>
      <c r="C166" s="1"/>
      <c r="D166" s="1"/>
      <c r="E166" s="3"/>
    </row>
    <row r="167" spans="2:5" ht="18.75">
      <c r="B167" s="5"/>
      <c r="C167" s="1"/>
      <c r="D167" s="1"/>
      <c r="E167" s="3"/>
    </row>
    <row r="168" spans="2:5" ht="18.75">
      <c r="B168" s="5"/>
      <c r="C168" s="1"/>
      <c r="D168" s="1"/>
      <c r="E168" s="3"/>
    </row>
    <row r="169" spans="2:5" ht="18.75">
      <c r="B169" s="5"/>
      <c r="C169" s="1"/>
      <c r="D169" s="1"/>
      <c r="E169" s="3"/>
    </row>
    <row r="170" spans="2:5" ht="18.75">
      <c r="B170" s="5"/>
      <c r="C170" s="1"/>
      <c r="D170" s="1"/>
      <c r="E170" s="3"/>
    </row>
    <row r="171" spans="2:5" ht="18.75">
      <c r="B171" s="5"/>
      <c r="C171" s="1"/>
      <c r="D171" s="1"/>
      <c r="E171" s="3"/>
    </row>
    <row r="172" spans="2:5" ht="18.75">
      <c r="B172" s="5"/>
      <c r="C172" s="1"/>
      <c r="D172" s="1"/>
      <c r="E172" s="3"/>
    </row>
    <row r="173" spans="2:5" ht="18.75">
      <c r="B173" s="5"/>
      <c r="C173" s="1"/>
      <c r="D173" s="1"/>
      <c r="E173" s="3"/>
    </row>
    <row r="174" spans="2:5" ht="18.75">
      <c r="B174" s="5"/>
      <c r="C174" s="1"/>
      <c r="D174" s="1"/>
      <c r="E174" s="3"/>
    </row>
    <row r="175" spans="2:5" ht="18.75">
      <c r="B175" s="5"/>
      <c r="C175" s="1"/>
      <c r="D175" s="1"/>
      <c r="E175" s="3"/>
    </row>
    <row r="176" spans="2:5" ht="18.75">
      <c r="B176" s="5"/>
      <c r="C176" s="1"/>
      <c r="D176" s="1"/>
      <c r="E176" s="3"/>
    </row>
    <row r="177" spans="2:5" ht="18.75">
      <c r="B177" s="5"/>
      <c r="C177" s="1"/>
      <c r="D177" s="1"/>
      <c r="E177" s="3"/>
    </row>
    <row r="178" spans="2:5" ht="18.75">
      <c r="B178" s="5"/>
      <c r="C178" s="1"/>
      <c r="D178" s="1"/>
      <c r="E178" s="3"/>
    </row>
    <row r="179" spans="2:5" ht="18.75">
      <c r="B179" s="5"/>
      <c r="C179" s="1"/>
      <c r="D179" s="1"/>
      <c r="E179" s="3"/>
    </row>
    <row r="180" spans="2:5" ht="18.75">
      <c r="B180" s="5"/>
      <c r="C180" s="1"/>
      <c r="D180" s="1"/>
      <c r="E180" s="3"/>
    </row>
    <row r="181" spans="2:5" ht="18.75">
      <c r="B181" s="5"/>
      <c r="C181" s="1"/>
      <c r="D181" s="1"/>
      <c r="E181" s="3"/>
    </row>
    <row r="182" spans="2:5" ht="18.75">
      <c r="B182" s="5"/>
      <c r="C182" s="1"/>
      <c r="D182" s="1"/>
      <c r="E182" s="3"/>
    </row>
    <row r="183" spans="2:5" ht="18.75">
      <c r="B183" s="5"/>
      <c r="C183" s="1"/>
      <c r="D183" s="1"/>
      <c r="E183" s="3"/>
    </row>
    <row r="184" spans="2:5" ht="18.75">
      <c r="B184" s="5"/>
      <c r="C184" s="1"/>
      <c r="D184" s="1"/>
      <c r="E184" s="3"/>
    </row>
    <row r="185" spans="2:5" ht="18.75">
      <c r="B185" s="5"/>
      <c r="C185" s="1"/>
      <c r="D185" s="1"/>
      <c r="E185" s="3"/>
    </row>
    <row r="186" spans="2:5" ht="18.75">
      <c r="B186" s="5"/>
      <c r="C186" s="1"/>
      <c r="D186" s="1"/>
      <c r="E186" s="3"/>
    </row>
    <row r="187" spans="2:5" ht="18.75">
      <c r="B187" s="5"/>
      <c r="C187" s="1"/>
      <c r="D187" s="1"/>
      <c r="E187" s="3"/>
    </row>
    <row r="188" spans="2:5" ht="18.75">
      <c r="B188" s="5"/>
      <c r="C188" s="1"/>
      <c r="D188" s="1"/>
      <c r="E188" s="3"/>
    </row>
    <row r="189" spans="2:5" ht="18.75">
      <c r="B189" s="5"/>
      <c r="C189" s="1"/>
      <c r="D189" s="1"/>
      <c r="E189" s="3"/>
    </row>
    <row r="190" spans="2:5" ht="18.75">
      <c r="B190" s="5"/>
      <c r="C190" s="1"/>
      <c r="D190" s="1"/>
      <c r="E190" s="3"/>
    </row>
    <row r="191" spans="2:5" ht="18.75">
      <c r="B191" s="5"/>
      <c r="C191" s="1"/>
      <c r="D191" s="1"/>
      <c r="E191" s="3"/>
    </row>
    <row r="192" spans="2:5" ht="18.75">
      <c r="B192" s="5"/>
      <c r="C192" s="1"/>
      <c r="D192" s="1"/>
      <c r="E192" s="3"/>
    </row>
    <row r="193" spans="2:5" ht="18.75">
      <c r="B193" s="5"/>
      <c r="C193" s="1"/>
      <c r="D193" s="1"/>
      <c r="E193" s="3"/>
    </row>
    <row r="194" spans="2:5" ht="18.75">
      <c r="B194" s="5"/>
      <c r="C194" s="1"/>
      <c r="D194" s="1"/>
      <c r="E194" s="3"/>
    </row>
    <row r="195" spans="2:5" ht="18.75">
      <c r="B195" s="5"/>
      <c r="C195" s="1"/>
      <c r="D195" s="1"/>
      <c r="E195" s="3"/>
    </row>
    <row r="196" spans="2:5" ht="18.75">
      <c r="B196" s="5"/>
      <c r="C196" s="1"/>
      <c r="D196" s="1"/>
      <c r="E196" s="3"/>
    </row>
    <row r="197" spans="2:5" ht="18.75">
      <c r="B197" s="5"/>
      <c r="C197" s="1"/>
      <c r="D197" s="1"/>
      <c r="E197" s="3"/>
    </row>
    <row r="198" spans="2:5" ht="18.75">
      <c r="B198" s="5"/>
      <c r="C198" s="1"/>
      <c r="D198" s="1"/>
      <c r="E198" s="3"/>
    </row>
    <row r="199" spans="2:5" ht="18.75">
      <c r="B199" s="5"/>
      <c r="C199" s="1"/>
      <c r="D199" s="1"/>
      <c r="E199" s="3"/>
    </row>
    <row r="200" spans="2:5" ht="18.75">
      <c r="B200" s="5"/>
      <c r="C200" s="1"/>
      <c r="D200" s="1"/>
      <c r="E200" s="3"/>
    </row>
    <row r="201" spans="2:5" ht="18.75">
      <c r="B201" s="5"/>
      <c r="C201" s="1"/>
      <c r="D201" s="1"/>
      <c r="E201" s="3"/>
    </row>
    <row r="202" spans="2:5" ht="18.75">
      <c r="B202" s="5"/>
      <c r="C202" s="1"/>
      <c r="D202" s="1"/>
      <c r="E202" s="3"/>
    </row>
    <row r="203" spans="2:5" ht="18.75">
      <c r="B203" s="5"/>
      <c r="C203" s="1"/>
      <c r="D203" s="1"/>
      <c r="E203" s="3"/>
    </row>
    <row r="204" spans="2:5" ht="18.75">
      <c r="B204" s="5"/>
      <c r="C204" s="1"/>
      <c r="D204" s="1"/>
      <c r="E204" s="3"/>
    </row>
    <row r="205" spans="2:5" ht="18.75">
      <c r="B205" s="5"/>
      <c r="C205" s="1"/>
      <c r="D205" s="1"/>
      <c r="E205" s="3"/>
    </row>
    <row r="206" spans="2:5" ht="18.75">
      <c r="B206" s="5"/>
      <c r="C206" s="1"/>
      <c r="D206" s="1"/>
      <c r="E206" s="3"/>
    </row>
    <row r="207" spans="2:5" ht="18.75">
      <c r="B207" s="5"/>
      <c r="C207" s="1"/>
      <c r="D207" s="1"/>
      <c r="E207" s="3"/>
    </row>
    <row r="208" spans="2:5" ht="18.75">
      <c r="B208" s="5"/>
      <c r="C208" s="1"/>
      <c r="D208" s="1"/>
      <c r="E208" s="3"/>
    </row>
    <row r="209" spans="2:5" ht="18.75">
      <c r="B209" s="5"/>
      <c r="C209" s="1"/>
      <c r="D209" s="1"/>
      <c r="E209" s="3"/>
    </row>
    <row r="210" spans="2:5" ht="18.75">
      <c r="B210" s="5"/>
      <c r="C210" s="1"/>
      <c r="D210" s="1"/>
      <c r="E210" s="3"/>
    </row>
    <row r="211" spans="2:5" ht="18.75">
      <c r="B211" s="5"/>
      <c r="C211" s="1"/>
      <c r="D211" s="1"/>
      <c r="E211" s="3"/>
    </row>
    <row r="212" spans="2:5" ht="18.75">
      <c r="B212" s="5"/>
      <c r="C212" s="1"/>
      <c r="D212" s="1"/>
      <c r="E212" s="3"/>
    </row>
    <row r="213" spans="2:5" ht="18.75">
      <c r="B213" s="5"/>
      <c r="C213" s="1"/>
      <c r="D213" s="1"/>
      <c r="E213" s="3"/>
    </row>
    <row r="214" spans="2:5" ht="18.75">
      <c r="B214" s="5"/>
      <c r="C214" s="1"/>
      <c r="D214" s="1"/>
      <c r="E214" s="3"/>
    </row>
    <row r="215" spans="2:5" ht="18.75">
      <c r="B215" s="5"/>
      <c r="C215" s="1"/>
      <c r="D215" s="1"/>
      <c r="E215" s="3"/>
    </row>
    <row r="216" spans="2:5" ht="18.75">
      <c r="B216" s="5"/>
      <c r="C216" s="1"/>
      <c r="D216" s="1"/>
      <c r="E216" s="3"/>
    </row>
    <row r="217" spans="2:5" ht="18.75">
      <c r="B217" s="5"/>
      <c r="C217" s="1"/>
      <c r="D217" s="1"/>
      <c r="E217" s="3"/>
    </row>
    <row r="218" spans="2:5" ht="18.75">
      <c r="B218" s="5"/>
      <c r="C218" s="1"/>
      <c r="D218" s="1"/>
      <c r="E218" s="3"/>
    </row>
    <row r="219" spans="2:5" ht="18.75">
      <c r="B219" s="5"/>
      <c r="C219" s="1"/>
      <c r="D219" s="1"/>
      <c r="E219" s="3"/>
    </row>
    <row r="220" spans="2:5" ht="18.75">
      <c r="B220" s="5"/>
      <c r="C220" s="1"/>
      <c r="D220" s="1"/>
      <c r="E220" s="3"/>
    </row>
    <row r="221" spans="2:5" ht="18.75">
      <c r="B221" s="5"/>
      <c r="C221" s="1"/>
      <c r="D221" s="1"/>
      <c r="E221" s="3"/>
    </row>
    <row r="222" spans="2:5" ht="18.75">
      <c r="B222" s="5"/>
      <c r="C222" s="1"/>
      <c r="D222" s="1"/>
      <c r="E222" s="3"/>
    </row>
    <row r="223" spans="2:5" ht="18.75">
      <c r="B223" s="5"/>
      <c r="C223" s="1"/>
      <c r="D223" s="1"/>
      <c r="E223" s="3"/>
    </row>
    <row r="224" spans="2:5" ht="18.75">
      <c r="B224" s="5"/>
      <c r="C224" s="1"/>
      <c r="D224" s="1"/>
      <c r="E224" s="3"/>
    </row>
    <row r="225" spans="2:5" ht="18.75">
      <c r="B225" s="5"/>
      <c r="C225" s="1"/>
      <c r="D225" s="1"/>
      <c r="E225" s="3"/>
    </row>
    <row r="226" spans="2:5" ht="18.75">
      <c r="B226" s="5"/>
      <c r="C226" s="1"/>
      <c r="D226" s="1"/>
      <c r="E226" s="3"/>
    </row>
    <row r="227" spans="2:5" ht="18.75">
      <c r="B227" s="5"/>
      <c r="C227" s="1"/>
      <c r="D227" s="1"/>
      <c r="E227" s="3"/>
    </row>
    <row r="228" spans="2:5" ht="18.75">
      <c r="B228" s="5"/>
      <c r="C228" s="1"/>
      <c r="D228" s="1"/>
      <c r="E228" s="3"/>
    </row>
    <row r="229" spans="2:5" ht="18.75">
      <c r="B229" s="5"/>
      <c r="C229" s="1"/>
      <c r="D229" s="1"/>
      <c r="E229" s="3"/>
    </row>
    <row r="230" spans="2:5" ht="18.75">
      <c r="B230" s="5"/>
      <c r="C230" s="1"/>
      <c r="D230" s="1"/>
      <c r="E230" s="3"/>
    </row>
    <row r="231" spans="2:5" ht="18.75">
      <c r="B231" s="5"/>
      <c r="C231" s="1"/>
      <c r="D231" s="1"/>
      <c r="E231" s="3"/>
    </row>
    <row r="232" spans="2:5" ht="18.75">
      <c r="B232" s="5"/>
      <c r="C232" s="1"/>
      <c r="D232" s="1"/>
      <c r="E232" s="3"/>
    </row>
    <row r="233" spans="2:5" ht="18.75">
      <c r="B233" s="5"/>
      <c r="C233" s="1"/>
      <c r="D233" s="1"/>
      <c r="E233" s="3"/>
    </row>
    <row r="234" spans="2:5" ht="18.75">
      <c r="B234" s="5"/>
      <c r="C234" s="1"/>
      <c r="D234" s="1"/>
      <c r="E234" s="3"/>
    </row>
    <row r="235" spans="2:5" ht="18.75">
      <c r="B235" s="5"/>
      <c r="C235" s="1"/>
      <c r="D235" s="1"/>
      <c r="E235" s="3"/>
    </row>
    <row r="236" spans="2:5" ht="18.75">
      <c r="B236" s="5"/>
      <c r="C236" s="1"/>
      <c r="D236" s="1"/>
      <c r="E236" s="3"/>
    </row>
    <row r="237" spans="2:5" ht="18.75">
      <c r="B237" s="5"/>
      <c r="C237" s="1"/>
      <c r="D237" s="1"/>
      <c r="E237" s="3"/>
    </row>
    <row r="238" spans="2:5" ht="18.75">
      <c r="B238" s="5"/>
      <c r="C238" s="1"/>
      <c r="D238" s="1"/>
      <c r="E238" s="3"/>
    </row>
    <row r="239" spans="2:5" ht="18.75">
      <c r="B239" s="5"/>
      <c r="C239" s="1"/>
      <c r="D239" s="1"/>
      <c r="E239" s="3"/>
    </row>
    <row r="240" spans="2:5" ht="18.75">
      <c r="B240" s="5"/>
      <c r="C240" s="1"/>
      <c r="D240" s="1"/>
      <c r="E240" s="3"/>
    </row>
    <row r="241" spans="2:5" ht="18.75">
      <c r="B241" s="5"/>
      <c r="C241" s="1"/>
      <c r="D241" s="1"/>
      <c r="E241" s="3"/>
    </row>
    <row r="242" spans="2:5" ht="18.75">
      <c r="B242" s="5"/>
      <c r="C242" s="1"/>
      <c r="D242" s="1"/>
      <c r="E242" s="3"/>
    </row>
    <row r="243" spans="2:5" ht="18.75">
      <c r="B243" s="5"/>
      <c r="C243" s="1"/>
      <c r="D243" s="1"/>
      <c r="E243" s="3"/>
    </row>
    <row r="244" spans="2:5" ht="18.75">
      <c r="B244" s="5"/>
      <c r="C244" s="1"/>
      <c r="D244" s="1"/>
      <c r="E244" s="3"/>
    </row>
    <row r="245" spans="2:5" ht="18.75">
      <c r="B245" s="5"/>
      <c r="C245" s="1"/>
      <c r="D245" s="1"/>
      <c r="E245" s="3"/>
    </row>
    <row r="246" spans="2:5" ht="18.75">
      <c r="B246" s="5"/>
      <c r="C246" s="1"/>
      <c r="D246" s="1"/>
      <c r="E246" s="3"/>
    </row>
    <row r="247" spans="2:5" ht="18.75">
      <c r="B247" s="5"/>
      <c r="C247" s="1"/>
      <c r="D247" s="1"/>
      <c r="E247" s="3"/>
    </row>
    <row r="248" spans="2:5" ht="18.75">
      <c r="B248" s="5"/>
      <c r="C248" s="1"/>
      <c r="D248" s="1"/>
      <c r="E248" s="3"/>
    </row>
    <row r="249" spans="2:5" ht="18.75">
      <c r="B249" s="5"/>
      <c r="C249" s="1"/>
      <c r="D249" s="1"/>
      <c r="E249" s="3"/>
    </row>
    <row r="250" spans="2:5" ht="18.75">
      <c r="B250" s="5"/>
      <c r="C250" s="1"/>
      <c r="D250" s="1"/>
      <c r="E250" s="3"/>
    </row>
    <row r="251" spans="2:5" ht="18.75">
      <c r="B251" s="5"/>
      <c r="C251" s="1"/>
      <c r="D251" s="1"/>
      <c r="E251" s="3"/>
    </row>
    <row r="252" spans="2:5" ht="18.75">
      <c r="B252" s="5"/>
      <c r="C252" s="1"/>
      <c r="D252" s="1"/>
      <c r="E252" s="3"/>
    </row>
    <row r="253" spans="2:5" ht="18.75">
      <c r="B253" s="5"/>
      <c r="C253" s="1"/>
      <c r="D253" s="1"/>
      <c r="E253" s="3"/>
    </row>
    <row r="254" spans="2:5" ht="18.75">
      <c r="B254" s="5"/>
      <c r="C254" s="1"/>
      <c r="D254" s="1"/>
      <c r="E254" s="3"/>
    </row>
    <row r="255" spans="2:5" ht="18.75">
      <c r="B255" s="5"/>
      <c r="C255" s="1"/>
      <c r="D255" s="1"/>
      <c r="E255" s="3"/>
    </row>
    <row r="256" spans="2:5" ht="18.75">
      <c r="B256" s="5"/>
      <c r="C256" s="1"/>
      <c r="D256" s="1"/>
      <c r="E256" s="3"/>
    </row>
    <row r="257" spans="2:5" ht="18.75">
      <c r="B257" s="5"/>
      <c r="C257" s="1"/>
      <c r="D257" s="1"/>
      <c r="E257" s="3"/>
    </row>
    <row r="258" spans="2:5" ht="18.75">
      <c r="B258" s="5"/>
      <c r="C258" s="1"/>
      <c r="D258" s="1"/>
      <c r="E258" s="3"/>
    </row>
    <row r="259" spans="2:5" ht="18.75">
      <c r="B259" s="5"/>
      <c r="C259" s="1"/>
      <c r="D259" s="1"/>
      <c r="E259" s="3"/>
    </row>
    <row r="260" spans="2:5" ht="18.75">
      <c r="B260" s="5"/>
      <c r="C260" s="1"/>
      <c r="D260" s="1"/>
      <c r="E260" s="3"/>
    </row>
    <row r="261" spans="2:5" ht="18.75">
      <c r="B261" s="5"/>
      <c r="C261" s="1"/>
      <c r="D261" s="1"/>
      <c r="E261" s="3"/>
    </row>
    <row r="262" spans="2:5" ht="18.75">
      <c r="B262" s="5"/>
      <c r="C262" s="1"/>
      <c r="D262" s="1"/>
      <c r="E262" s="3"/>
    </row>
    <row r="263" spans="2:5" ht="18.75">
      <c r="B263" s="5"/>
      <c r="C263" s="1"/>
      <c r="D263" s="1"/>
      <c r="E263" s="3"/>
    </row>
    <row r="264" spans="2:5" ht="18.75">
      <c r="B264" s="5"/>
      <c r="C264" s="1"/>
      <c r="D264" s="1"/>
      <c r="E264" s="3"/>
    </row>
    <row r="265" spans="2:5" ht="18.75">
      <c r="B265" s="5"/>
      <c r="C265" s="1"/>
      <c r="D265" s="1"/>
      <c r="E265" s="3"/>
    </row>
    <row r="266" spans="2:5" ht="18.75">
      <c r="B266" s="5"/>
      <c r="C266" s="1"/>
      <c r="D266" s="1"/>
      <c r="E266" s="3"/>
    </row>
    <row r="267" spans="2:5" ht="18.75">
      <c r="B267" s="5"/>
      <c r="C267" s="1"/>
      <c r="D267" s="1"/>
      <c r="E267" s="3"/>
    </row>
    <row r="268" spans="2:5" ht="18.75">
      <c r="B268" s="5"/>
      <c r="C268" s="1"/>
      <c r="D268" s="1"/>
      <c r="E268" s="3"/>
    </row>
    <row r="269" spans="2:5" ht="18.75">
      <c r="B269" s="5"/>
      <c r="C269" s="1"/>
      <c r="D269" s="1"/>
      <c r="E269" s="3"/>
    </row>
    <row r="270" spans="2:5" ht="18.75">
      <c r="B270" s="5"/>
      <c r="C270" s="1"/>
      <c r="D270" s="1"/>
      <c r="E270" s="3"/>
    </row>
    <row r="271" spans="2:5" ht="18.75">
      <c r="B271" s="5"/>
      <c r="C271" s="1"/>
      <c r="D271" s="1"/>
      <c r="E271" s="3"/>
    </row>
    <row r="272" spans="2:5" ht="18.75">
      <c r="B272" s="5"/>
      <c r="C272" s="1"/>
      <c r="D272" s="1"/>
      <c r="E272" s="3"/>
    </row>
    <row r="273" spans="2:5" ht="18.75">
      <c r="B273" s="5"/>
      <c r="C273" s="1"/>
      <c r="D273" s="1"/>
      <c r="E273" s="3"/>
    </row>
    <row r="274" spans="2:5" ht="18.75">
      <c r="B274" s="5"/>
      <c r="C274" s="1"/>
      <c r="D274" s="1"/>
      <c r="E274" s="3"/>
    </row>
    <row r="275" spans="2:5" ht="18.75">
      <c r="B275" s="5"/>
      <c r="C275" s="1"/>
      <c r="D275" s="1"/>
      <c r="E275" s="3"/>
    </row>
    <row r="276" spans="2:5" ht="18.75">
      <c r="B276" s="5"/>
      <c r="C276" s="1"/>
      <c r="D276" s="1"/>
      <c r="E276" s="3"/>
    </row>
    <row r="277" spans="2:5" ht="18.75">
      <c r="B277" s="5"/>
      <c r="C277" s="1"/>
      <c r="D277" s="1"/>
      <c r="E277" s="3"/>
    </row>
    <row r="278" spans="2:5" ht="18.75">
      <c r="B278" s="5"/>
      <c r="C278" s="1"/>
      <c r="D278" s="1"/>
      <c r="E278" s="3"/>
    </row>
    <row r="279" spans="2:5" ht="18.75">
      <c r="B279" s="5"/>
      <c r="C279" s="1"/>
      <c r="D279" s="1"/>
      <c r="E279" s="3"/>
    </row>
    <row r="280" spans="2:5" ht="18.75">
      <c r="B280" s="5"/>
      <c r="C280" s="1"/>
      <c r="D280" s="1"/>
      <c r="E280" s="3"/>
    </row>
    <row r="281" spans="2:5" ht="18.75">
      <c r="B281" s="5"/>
      <c r="C281" s="1"/>
      <c r="D281" s="1"/>
      <c r="E281" s="3"/>
    </row>
    <row r="282" spans="2:5" ht="18.75">
      <c r="B282" s="5"/>
      <c r="C282" s="1"/>
      <c r="D282" s="1"/>
      <c r="E282" s="3"/>
    </row>
    <row r="283" spans="2:5" ht="18.75">
      <c r="B283" s="5"/>
      <c r="C283" s="1"/>
      <c r="D283" s="1"/>
      <c r="E283" s="3"/>
    </row>
    <row r="284" spans="2:5" ht="18.75">
      <c r="B284" s="5"/>
      <c r="C284" s="1"/>
      <c r="D284" s="1"/>
      <c r="E284" s="3"/>
    </row>
    <row r="285" spans="2:5" ht="18.75">
      <c r="B285" s="5"/>
      <c r="C285" s="1"/>
      <c r="D285" s="1"/>
      <c r="E285" s="3"/>
    </row>
    <row r="286" spans="2:5" ht="18.75">
      <c r="B286" s="5"/>
      <c r="C286" s="1"/>
      <c r="D286" s="1"/>
      <c r="E286" s="3"/>
    </row>
    <row r="287" spans="2:5" ht="18.75">
      <c r="B287" s="5"/>
      <c r="C287" s="1"/>
      <c r="D287" s="1"/>
      <c r="E287" s="3"/>
    </row>
    <row r="288" spans="2:5" ht="18.75">
      <c r="B288" s="5"/>
      <c r="C288" s="1"/>
      <c r="D288" s="1"/>
      <c r="E288" s="3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2"/>
    </row>
    <row r="373" spans="2:5" ht="18.75">
      <c r="B373" s="5"/>
      <c r="C373" s="1"/>
      <c r="D373" s="1"/>
      <c r="E373" s="2"/>
    </row>
    <row r="374" spans="2:5" ht="18.75">
      <c r="B374" s="5"/>
      <c r="C374" s="1"/>
      <c r="D374" s="1"/>
      <c r="E374" s="2"/>
    </row>
    <row r="375" spans="2:5" ht="18.75">
      <c r="B375" s="5"/>
      <c r="C375" s="1"/>
      <c r="D375" s="1"/>
      <c r="E375" s="2"/>
    </row>
    <row r="376" spans="2:5" ht="18.75">
      <c r="B376" s="5"/>
      <c r="C376" s="1"/>
      <c r="D376" s="1"/>
      <c r="E376" s="2"/>
    </row>
    <row r="377" spans="2:5" ht="18.75">
      <c r="B377" s="5"/>
      <c r="C377" s="1"/>
      <c r="D377" s="1"/>
      <c r="E377" s="2"/>
    </row>
    <row r="378" spans="2:5" ht="18.75">
      <c r="B378" s="5"/>
      <c r="C378" s="1"/>
      <c r="D378" s="1"/>
      <c r="E378" s="2"/>
    </row>
    <row r="379" spans="2:5" ht="18.75">
      <c r="B379" s="5"/>
      <c r="C379" s="1"/>
      <c r="D379" s="1"/>
      <c r="E379" s="2"/>
    </row>
    <row r="380" spans="2:5" ht="18.75">
      <c r="B380" s="5"/>
      <c r="C380" s="1"/>
      <c r="D380" s="1"/>
      <c r="E380" s="2"/>
    </row>
    <row r="381" spans="2:5" ht="18.75">
      <c r="B381" s="5"/>
      <c r="C381" s="1"/>
      <c r="D381" s="1"/>
      <c r="E381" s="2"/>
    </row>
    <row r="382" spans="2:5" ht="18.75">
      <c r="B382" s="5"/>
      <c r="C382" s="1"/>
      <c r="D382" s="1"/>
      <c r="E382" s="2"/>
    </row>
    <row r="383" spans="2:5" ht="18.75">
      <c r="B383" s="5"/>
      <c r="C383" s="1"/>
      <c r="D383" s="1"/>
      <c r="E383" s="2"/>
    </row>
    <row r="384" spans="2:5" ht="18.75">
      <c r="B384" s="5"/>
      <c r="C384" s="1"/>
      <c r="D384" s="1"/>
      <c r="E384" s="2"/>
    </row>
    <row r="385" spans="2:5" ht="18.75">
      <c r="B385" s="5"/>
      <c r="C385" s="1"/>
      <c r="D385" s="1"/>
      <c r="E385" s="2"/>
    </row>
    <row r="386" spans="2:5" ht="18.75">
      <c r="B386" s="5"/>
      <c r="C386" s="1"/>
      <c r="D386" s="1"/>
      <c r="E386" s="2"/>
    </row>
    <row r="387" spans="2:5" ht="18.75">
      <c r="B387" s="5"/>
      <c r="C387" s="1"/>
      <c r="D387" s="1"/>
      <c r="E387" s="2"/>
    </row>
    <row r="388" spans="2:5" ht="18.75">
      <c r="B388" s="5"/>
      <c r="C388" s="1"/>
      <c r="D388" s="1"/>
      <c r="E388" s="2"/>
    </row>
    <row r="389" spans="2:5" ht="18.75">
      <c r="B389" s="5"/>
      <c r="C389" s="1"/>
      <c r="D389" s="1"/>
      <c r="E389" s="2"/>
    </row>
    <row r="390" spans="2:5" ht="18.75">
      <c r="B390" s="5"/>
      <c r="C390" s="1"/>
      <c r="D390" s="1"/>
      <c r="E390" s="2"/>
    </row>
    <row r="391" spans="2:5" ht="18.75">
      <c r="B391" s="5"/>
      <c r="C391" s="1"/>
      <c r="D391" s="1"/>
      <c r="E391" s="2"/>
    </row>
    <row r="392" spans="2:5" ht="18.75">
      <c r="B392" s="5"/>
      <c r="C392" s="1"/>
      <c r="D392" s="1"/>
      <c r="E392" s="2"/>
    </row>
    <row r="393" spans="2:5" ht="18.75">
      <c r="B393" s="5"/>
      <c r="C393" s="1"/>
      <c r="D393" s="1"/>
      <c r="E393" s="2"/>
    </row>
    <row r="394" spans="2:5" ht="18.75">
      <c r="B394" s="5"/>
      <c r="C394" s="1"/>
      <c r="D394" s="1"/>
      <c r="E394" s="2"/>
    </row>
    <row r="395" spans="2:5" ht="18.75">
      <c r="B395" s="5"/>
      <c r="C395" s="1"/>
      <c r="D395" s="1"/>
      <c r="E395" s="2"/>
    </row>
    <row r="396" spans="2:5" ht="18.75">
      <c r="B396" s="5"/>
      <c r="C396" s="1"/>
      <c r="D396" s="1"/>
      <c r="E396" s="2"/>
    </row>
    <row r="397" spans="2:5" ht="18.75">
      <c r="B397" s="5"/>
      <c r="C397" s="1"/>
      <c r="D397" s="1"/>
      <c r="E397" s="2"/>
    </row>
    <row r="398" spans="2:5" ht="18.75">
      <c r="B398" s="5"/>
      <c r="C398" s="1"/>
      <c r="D398" s="1"/>
      <c r="E398" s="2"/>
    </row>
    <row r="399" spans="2:5" ht="18.75">
      <c r="B399" s="5"/>
      <c r="C399" s="1"/>
      <c r="D399" s="1"/>
      <c r="E399" s="2"/>
    </row>
    <row r="400" spans="2:5" ht="18.75">
      <c r="B400" s="5"/>
      <c r="C400" s="1"/>
      <c r="D400" s="1"/>
      <c r="E400" s="2"/>
    </row>
    <row r="401" spans="2:5" ht="18.75">
      <c r="B401" s="5"/>
      <c r="C401" s="1"/>
      <c r="D401" s="1"/>
      <c r="E401" s="2"/>
    </row>
    <row r="402" spans="2:5" ht="18.75">
      <c r="B402" s="5"/>
      <c r="C402" s="1"/>
      <c r="D402" s="1"/>
      <c r="E402" s="2"/>
    </row>
    <row r="403" spans="2:5" ht="18.75">
      <c r="B403" s="5"/>
      <c r="C403" s="1"/>
      <c r="D403" s="1"/>
      <c r="E403" s="2"/>
    </row>
    <row r="404" spans="2:5" ht="18.75">
      <c r="B404" s="5"/>
      <c r="C404" s="1"/>
      <c r="D404" s="1"/>
      <c r="E404" s="2"/>
    </row>
    <row r="405" spans="2:5" ht="18.75">
      <c r="B405" s="5"/>
      <c r="C405" s="1"/>
      <c r="D405" s="1"/>
      <c r="E405" s="2"/>
    </row>
    <row r="406" spans="2:5" ht="18.75">
      <c r="B406" s="5"/>
      <c r="C406" s="1"/>
      <c r="D406" s="1"/>
      <c r="E406" s="2"/>
    </row>
    <row r="407" spans="2:5" ht="18.75">
      <c r="B407" s="5"/>
      <c r="C407" s="1"/>
      <c r="D407" s="1"/>
      <c r="E407" s="2"/>
    </row>
    <row r="408" spans="2:5" ht="18.75">
      <c r="B408" s="5"/>
      <c r="C408" s="1"/>
      <c r="D408" s="1"/>
      <c r="E408" s="2"/>
    </row>
    <row r="409" spans="2:5" ht="18.75">
      <c r="B409" s="5"/>
      <c r="C409" s="1"/>
      <c r="D409" s="1"/>
      <c r="E409" s="2"/>
    </row>
    <row r="410" spans="2:5" ht="18.75">
      <c r="B410" s="5"/>
      <c r="C410" s="1"/>
      <c r="D410" s="1"/>
      <c r="E410" s="2"/>
    </row>
    <row r="411" spans="2:5" ht="18.75">
      <c r="B411" s="5"/>
      <c r="C411" s="1"/>
      <c r="D411" s="1"/>
      <c r="E411" s="2"/>
    </row>
    <row r="412" spans="2:5" ht="18.75">
      <c r="B412" s="5"/>
      <c r="C412" s="1"/>
      <c r="D412" s="1"/>
      <c r="E412" s="2"/>
    </row>
    <row r="413" spans="2:5" ht="18.75">
      <c r="B413" s="5"/>
      <c r="C413" s="1"/>
      <c r="D413" s="1"/>
      <c r="E413" s="2"/>
    </row>
    <row r="414" spans="2:5" ht="18.75">
      <c r="B414" s="5"/>
      <c r="C414" s="1"/>
      <c r="D414" s="1"/>
      <c r="E414" s="2"/>
    </row>
    <row r="415" spans="2:5" ht="18.75">
      <c r="B415" s="5"/>
      <c r="C415" s="1"/>
      <c r="D415" s="1"/>
      <c r="E415" s="2"/>
    </row>
    <row r="416" spans="2:5" ht="18.75">
      <c r="B416" s="5"/>
      <c r="C416" s="1"/>
      <c r="D416" s="1"/>
      <c r="E416" s="2"/>
    </row>
    <row r="417" spans="2:5" ht="18.75">
      <c r="B417" s="5"/>
      <c r="C417" s="1"/>
      <c r="D417" s="1"/>
      <c r="E417" s="2"/>
    </row>
    <row r="418" spans="2:5" ht="18.75">
      <c r="B418" s="5"/>
      <c r="C418" s="1"/>
      <c r="D418" s="1"/>
      <c r="E418" s="2"/>
    </row>
    <row r="419" spans="2:5" ht="18.75">
      <c r="B419" s="5"/>
      <c r="C419" s="1"/>
      <c r="D419" s="1"/>
      <c r="E419" s="2"/>
    </row>
    <row r="420" spans="2:5" ht="18.75">
      <c r="B420" s="5"/>
      <c r="C420" s="1"/>
      <c r="D420" s="1"/>
      <c r="E420" s="2"/>
    </row>
    <row r="421" spans="2:5" ht="18.75">
      <c r="B421" s="5"/>
      <c r="C421" s="1"/>
      <c r="D421" s="1"/>
      <c r="E421" s="2"/>
    </row>
    <row r="422" spans="2:5" ht="18.75">
      <c r="B422" s="5"/>
      <c r="C422" s="1"/>
      <c r="D422" s="1"/>
      <c r="E422" s="2"/>
    </row>
    <row r="423" spans="2:5" ht="18.75">
      <c r="B423" s="5"/>
      <c r="C423" s="1"/>
      <c r="D423" s="1"/>
      <c r="E423" s="2"/>
    </row>
    <row r="424" spans="2:5" ht="18.75">
      <c r="B424" s="5"/>
      <c r="C424" s="1"/>
      <c r="D424" s="1"/>
      <c r="E424" s="2"/>
    </row>
    <row r="425" spans="2:5" ht="18.75">
      <c r="B425" s="5"/>
      <c r="C425" s="1"/>
      <c r="D425" s="1"/>
      <c r="E425" s="2"/>
    </row>
    <row r="426" spans="2:5" ht="18.75">
      <c r="B426" s="5"/>
      <c r="C426" s="1"/>
      <c r="D426" s="1"/>
      <c r="E426" s="2"/>
    </row>
    <row r="427" spans="2:5" ht="18.75">
      <c r="B427" s="5"/>
      <c r="C427" s="1"/>
      <c r="D427" s="1"/>
      <c r="E427" s="2"/>
    </row>
    <row r="428" spans="2:5" ht="18.75">
      <c r="B428" s="5"/>
      <c r="C428" s="1"/>
      <c r="D428" s="1"/>
      <c r="E428" s="2"/>
    </row>
    <row r="429" spans="2:5" ht="18.75">
      <c r="B429" s="5"/>
      <c r="C429" s="1"/>
      <c r="D429" s="1"/>
      <c r="E429" s="2"/>
    </row>
    <row r="430" spans="2:5" ht="18.75">
      <c r="B430" s="5"/>
      <c r="C430" s="1"/>
      <c r="D430" s="1"/>
      <c r="E430" s="2"/>
    </row>
    <row r="431" spans="2:5" ht="18.75">
      <c r="B431" s="5"/>
      <c r="C431" s="1"/>
      <c r="D431" s="1"/>
      <c r="E431" s="2"/>
    </row>
    <row r="432" spans="2:5" ht="18.75">
      <c r="B432" s="5"/>
      <c r="C432" s="1"/>
      <c r="D432" s="1"/>
      <c r="E432" s="2"/>
    </row>
    <row r="433" spans="2:5" ht="18.75">
      <c r="B433" s="5"/>
      <c r="C433" s="1"/>
      <c r="D433" s="1"/>
      <c r="E433" s="2"/>
    </row>
    <row r="434" spans="2:5" ht="18.75">
      <c r="B434" s="5"/>
      <c r="C434" s="1"/>
      <c r="D434" s="1"/>
      <c r="E434" s="2"/>
    </row>
    <row r="435" spans="2:5" ht="18.75">
      <c r="B435" s="5"/>
      <c r="C435" s="1"/>
      <c r="D435" s="1"/>
      <c r="E435" s="2"/>
    </row>
    <row r="436" spans="2:5" ht="18.75">
      <c r="B436" s="5"/>
      <c r="C436" s="1"/>
      <c r="D436" s="1"/>
      <c r="E436" s="2"/>
    </row>
    <row r="437" spans="2:5" ht="18.75">
      <c r="B437" s="5"/>
      <c r="C437" s="1"/>
      <c r="D437" s="1"/>
      <c r="E437" s="2"/>
    </row>
    <row r="438" spans="2:5" ht="18.75">
      <c r="B438" s="5"/>
      <c r="C438" s="1"/>
      <c r="D438" s="1"/>
      <c r="E438" s="2"/>
    </row>
    <row r="439" spans="2:5" ht="18.75">
      <c r="B439" s="5"/>
      <c r="C439" s="1"/>
      <c r="D439" s="1"/>
      <c r="E439" s="2"/>
    </row>
    <row r="440" spans="2:5" ht="18.75">
      <c r="B440" s="5"/>
      <c r="C440" s="1"/>
      <c r="D440" s="1"/>
      <c r="E440" s="2"/>
    </row>
    <row r="441" spans="2:5" ht="18.75">
      <c r="B441" s="5"/>
      <c r="C441" s="1"/>
      <c r="D441" s="1"/>
      <c r="E441" s="2"/>
    </row>
    <row r="442" spans="2:5" ht="18.75">
      <c r="B442" s="5"/>
      <c r="C442" s="1"/>
      <c r="D442" s="1"/>
      <c r="E442" s="2"/>
    </row>
    <row r="443" spans="2:5" ht="18.75">
      <c r="B443" s="5"/>
      <c r="C443" s="1"/>
      <c r="D443" s="1"/>
      <c r="E443" s="2"/>
    </row>
    <row r="444" spans="2:5" ht="18.75">
      <c r="B444" s="5"/>
      <c r="C444" s="1"/>
      <c r="D444" s="1"/>
      <c r="E444" s="2"/>
    </row>
    <row r="445" spans="2:5" ht="18.75">
      <c r="B445" s="5"/>
      <c r="C445" s="1"/>
      <c r="D445" s="1"/>
      <c r="E445" s="2"/>
    </row>
    <row r="446" spans="2:5" ht="18.75">
      <c r="B446" s="5"/>
      <c r="C446" s="1"/>
      <c r="D446" s="1"/>
      <c r="E446" s="2"/>
    </row>
    <row r="447" spans="2:5" ht="18.75">
      <c r="B447" s="5"/>
      <c r="C447" s="1"/>
      <c r="D447" s="1"/>
      <c r="E447" s="2"/>
    </row>
    <row r="448" spans="2:5" ht="18.75">
      <c r="B448" s="5"/>
      <c r="C448" s="1"/>
      <c r="D448" s="1"/>
      <c r="E448" s="2"/>
    </row>
    <row r="449" spans="2:5" ht="18.75">
      <c r="B449" s="5"/>
      <c r="C449" s="1"/>
      <c r="D449" s="1"/>
      <c r="E449" s="2"/>
    </row>
    <row r="450" spans="2:5" ht="18.75">
      <c r="B450" s="5"/>
      <c r="C450" s="1"/>
      <c r="D450" s="1"/>
      <c r="E450" s="2"/>
    </row>
    <row r="451" spans="2:5" ht="18.75">
      <c r="B451" s="5"/>
      <c r="C451" s="1"/>
      <c r="D451" s="1"/>
      <c r="E451" s="2"/>
    </row>
    <row r="452" spans="2:5" ht="18.75">
      <c r="B452" s="5"/>
      <c r="C452" s="1"/>
      <c r="D452" s="1"/>
      <c r="E452" s="2"/>
    </row>
    <row r="453" spans="2:5" ht="18.75">
      <c r="B453" s="5"/>
      <c r="C453" s="1"/>
      <c r="D453" s="1"/>
      <c r="E453" s="2"/>
    </row>
    <row r="454" spans="2:5" ht="18.75">
      <c r="B454" s="5"/>
      <c r="C454" s="1"/>
      <c r="D454" s="1"/>
      <c r="E454" s="2"/>
    </row>
    <row r="455" spans="2:5" ht="18.75">
      <c r="B455" s="5"/>
      <c r="C455" s="1"/>
      <c r="D455" s="1"/>
      <c r="E455" s="2"/>
    </row>
    <row r="456" spans="2:5" ht="18.75">
      <c r="B456" s="5"/>
      <c r="C456" s="1"/>
      <c r="D456" s="1"/>
      <c r="E456" s="2"/>
    </row>
    <row r="457" spans="2:5" ht="18.75">
      <c r="B457" s="5"/>
      <c r="C457" s="1"/>
      <c r="D457" s="1"/>
      <c r="E457" s="2"/>
    </row>
    <row r="458" spans="2:5" ht="18.75">
      <c r="B458" s="5"/>
      <c r="C458" s="1"/>
      <c r="D458" s="1"/>
      <c r="E458" s="2"/>
    </row>
    <row r="459" spans="2:5" ht="18.75">
      <c r="B459" s="5"/>
      <c r="C459" s="1"/>
      <c r="D459" s="1"/>
      <c r="E459" s="2"/>
    </row>
    <row r="460" spans="2:5" ht="18.75">
      <c r="B460" s="5"/>
      <c r="C460" s="1"/>
      <c r="D460" s="1"/>
      <c r="E460" s="2"/>
    </row>
    <row r="461" spans="2:5" ht="18.75">
      <c r="B461" s="5"/>
      <c r="C461" s="1"/>
      <c r="D461" s="1"/>
      <c r="E461" s="2"/>
    </row>
    <row r="462" spans="2:5" ht="18.75">
      <c r="B462" s="5"/>
      <c r="C462" s="1"/>
      <c r="D462" s="1"/>
      <c r="E462" s="2"/>
    </row>
    <row r="463" spans="2:5" ht="18.75">
      <c r="B463" s="5"/>
      <c r="C463" s="1"/>
      <c r="D463" s="1"/>
      <c r="E463" s="2"/>
    </row>
    <row r="464" spans="2:5" ht="18.75">
      <c r="B464" s="5"/>
      <c r="C464" s="1"/>
      <c r="D464" s="1"/>
      <c r="E464" s="2"/>
    </row>
    <row r="465" spans="2:5" ht="18.75">
      <c r="B465" s="5"/>
      <c r="C465" s="1"/>
      <c r="D465" s="1"/>
      <c r="E465" s="2"/>
    </row>
    <row r="466" spans="2:5" ht="18.75">
      <c r="B466" s="5"/>
      <c r="C466" s="1"/>
      <c r="D466" s="1"/>
      <c r="E466" s="2"/>
    </row>
    <row r="467" spans="2:5" ht="18.75">
      <c r="B467" s="5"/>
      <c r="C467" s="1"/>
      <c r="D467" s="1"/>
      <c r="E467" s="2"/>
    </row>
    <row r="468" spans="2:5" ht="18.75">
      <c r="B468" s="5"/>
      <c r="C468" s="1"/>
      <c r="D468" s="1"/>
      <c r="E468" s="2"/>
    </row>
    <row r="469" spans="2:5" ht="18.75">
      <c r="B469" s="5"/>
      <c r="C469" s="1"/>
      <c r="D469" s="1"/>
      <c r="E469" s="2"/>
    </row>
    <row r="470" spans="2:5" ht="18.75">
      <c r="B470" s="5"/>
      <c r="C470" s="1"/>
      <c r="D470" s="1"/>
      <c r="E470" s="2"/>
    </row>
    <row r="471" spans="2:5" ht="18.75">
      <c r="B471" s="5"/>
      <c r="C471" s="1"/>
      <c r="D471" s="1"/>
      <c r="E471" s="2"/>
    </row>
    <row r="472" spans="2:5" ht="18.75">
      <c r="B472" s="5"/>
      <c r="C472" s="1"/>
      <c r="D472" s="1"/>
      <c r="E472" s="2"/>
    </row>
    <row r="473" spans="2:5" ht="18.75">
      <c r="B473" s="5"/>
      <c r="C473" s="1"/>
      <c r="D473" s="1"/>
      <c r="E473" s="2"/>
    </row>
    <row r="474" spans="2:5" ht="18.75">
      <c r="B474" s="5"/>
      <c r="C474" s="1"/>
      <c r="D474" s="1"/>
      <c r="E474" s="2"/>
    </row>
    <row r="475" spans="2:5" ht="18.75">
      <c r="B475" s="5"/>
      <c r="C475" s="1"/>
      <c r="D475" s="1"/>
      <c r="E475" s="2"/>
    </row>
    <row r="476" spans="2:5" ht="18.75">
      <c r="B476" s="5"/>
      <c r="C476" s="1"/>
      <c r="D476" s="1"/>
      <c r="E476" s="2"/>
    </row>
    <row r="477" spans="2:5" ht="18.75">
      <c r="B477" s="5"/>
      <c r="C477" s="1"/>
      <c r="D477" s="1"/>
      <c r="E477" s="2"/>
    </row>
    <row r="478" spans="2:5" ht="18.75">
      <c r="B478" s="5"/>
      <c r="C478" s="1"/>
      <c r="D478" s="1"/>
      <c r="E478" s="2"/>
    </row>
    <row r="479" spans="2:5" ht="18.75">
      <c r="B479" s="5"/>
      <c r="C479" s="1"/>
      <c r="D479" s="1"/>
      <c r="E479" s="2"/>
    </row>
    <row r="480" spans="2:5" ht="18.75">
      <c r="B480" s="5"/>
      <c r="C480" s="1"/>
      <c r="D480" s="1"/>
      <c r="E480" s="2"/>
    </row>
    <row r="481" spans="2:5" ht="18.75">
      <c r="B481" s="5"/>
      <c r="C481" s="1"/>
      <c r="D481" s="1"/>
      <c r="E481" s="2"/>
    </row>
    <row r="482" spans="2:5" ht="18.75">
      <c r="B482" s="5"/>
      <c r="C482" s="1"/>
      <c r="D482" s="1"/>
      <c r="E482" s="2"/>
    </row>
    <row r="483" spans="2:5" ht="18.75">
      <c r="B483" s="5"/>
      <c r="C483" s="1"/>
      <c r="D483" s="1"/>
      <c r="E483" s="2"/>
    </row>
    <row r="484" spans="2:5" ht="18.75">
      <c r="B484" s="5"/>
      <c r="C484" s="1"/>
      <c r="D484" s="1"/>
      <c r="E484" s="2"/>
    </row>
    <row r="485" spans="2:5" ht="18.75">
      <c r="B485" s="5"/>
      <c r="C485" s="1"/>
      <c r="D485" s="1"/>
      <c r="E485" s="2"/>
    </row>
    <row r="486" spans="2:5" ht="18.75">
      <c r="B486" s="5"/>
      <c r="C486" s="1"/>
      <c r="D486" s="1"/>
      <c r="E486" s="2"/>
    </row>
    <row r="487" spans="2:5" ht="18.75">
      <c r="B487" s="5"/>
      <c r="C487" s="1"/>
      <c r="D487" s="1"/>
      <c r="E487" s="2"/>
    </row>
    <row r="488" spans="2:5" ht="18.75">
      <c r="B488" s="5"/>
      <c r="C488" s="1"/>
      <c r="D488" s="1"/>
      <c r="E488" s="2"/>
    </row>
    <row r="489" spans="2:5" ht="18.75">
      <c r="B489" s="5"/>
      <c r="C489" s="1"/>
      <c r="D489" s="1"/>
      <c r="E489" s="2"/>
    </row>
    <row r="490" spans="2:5" ht="18.75">
      <c r="B490" s="5"/>
      <c r="C490" s="1"/>
      <c r="D490" s="1"/>
      <c r="E490" s="2"/>
    </row>
    <row r="491" spans="2:5" ht="18.75">
      <c r="B491" s="5"/>
      <c r="C491" s="1"/>
      <c r="D491" s="1"/>
      <c r="E491" s="2"/>
    </row>
    <row r="492" spans="2:5" ht="18.75">
      <c r="B492" s="5"/>
      <c r="C492" s="1"/>
      <c r="D492" s="1"/>
      <c r="E492" s="2"/>
    </row>
    <row r="493" spans="2:5" ht="18.75">
      <c r="B493" s="5"/>
      <c r="C493" s="1"/>
      <c r="D493" s="1"/>
      <c r="E493" s="2"/>
    </row>
    <row r="494" spans="2:5" ht="18.75">
      <c r="B494" s="5"/>
      <c r="C494" s="1"/>
      <c r="D494" s="1"/>
      <c r="E494" s="2"/>
    </row>
    <row r="495" spans="2:5" ht="18.75">
      <c r="B495" s="5"/>
      <c r="C495" s="1"/>
      <c r="D495" s="1"/>
      <c r="E495" s="2"/>
    </row>
    <row r="496" spans="2:5" ht="18.75">
      <c r="B496" s="5"/>
      <c r="C496" s="1"/>
      <c r="D496" s="1"/>
      <c r="E496" s="2"/>
    </row>
    <row r="497" spans="2:5" ht="18.75">
      <c r="B497" s="5"/>
      <c r="C497" s="1"/>
      <c r="D497" s="1"/>
      <c r="E497" s="2"/>
    </row>
    <row r="498" spans="2:5" ht="18.75">
      <c r="B498" s="5"/>
      <c r="C498" s="1"/>
      <c r="D498" s="1"/>
      <c r="E498" s="2"/>
    </row>
    <row r="499" spans="2:5" ht="18.75">
      <c r="B499" s="5"/>
      <c r="C499" s="1"/>
      <c r="D499" s="1"/>
      <c r="E499" s="2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">
      <c r="C516" s="4"/>
      <c r="D516" s="4"/>
      <c r="E516" s="2"/>
    </row>
    <row r="517" spans="2:5" ht="18">
      <c r="C517" s="4"/>
      <c r="D517" s="4"/>
      <c r="E517" s="2"/>
    </row>
    <row r="518" spans="2:5" ht="18">
      <c r="C518" s="4"/>
      <c r="D518" s="4"/>
      <c r="E518" s="2"/>
    </row>
    <row r="519" spans="2:5" ht="18">
      <c r="C519" s="4"/>
      <c r="D519" s="4"/>
      <c r="E519" s="2"/>
    </row>
    <row r="520" spans="2:5" ht="18">
      <c r="C520" s="4"/>
      <c r="D520" s="4"/>
      <c r="E520" s="2"/>
    </row>
    <row r="521" spans="2:5" ht="18">
      <c r="C521" s="4"/>
      <c r="D521" s="4"/>
      <c r="E521" s="2"/>
    </row>
    <row r="522" spans="2:5" ht="18">
      <c r="C522" s="4"/>
      <c r="D522" s="4"/>
      <c r="E522" s="2"/>
    </row>
    <row r="523" spans="2:5" ht="18">
      <c r="C523" s="4"/>
      <c r="D523" s="4"/>
      <c r="E523" s="2"/>
    </row>
    <row r="524" spans="2:5" ht="18">
      <c r="C524" s="4"/>
      <c r="D524" s="4"/>
      <c r="E524" s="2"/>
    </row>
    <row r="525" spans="2:5" ht="18">
      <c r="C525" s="4"/>
      <c r="D525" s="4"/>
      <c r="E525" s="2"/>
    </row>
    <row r="526" spans="2:5" ht="18">
      <c r="C526" s="4"/>
      <c r="D526" s="4"/>
      <c r="E526" s="2"/>
    </row>
    <row r="527" spans="2:5" ht="18">
      <c r="C527" s="4"/>
      <c r="D527" s="4"/>
      <c r="E527" s="2"/>
    </row>
    <row r="528" spans="2:5" ht="18">
      <c r="C528" s="4"/>
      <c r="D528" s="4"/>
      <c r="E528" s="2"/>
    </row>
    <row r="529" spans="3:5" ht="18">
      <c r="C529" s="4"/>
      <c r="D529" s="4"/>
      <c r="E529" s="2"/>
    </row>
    <row r="530" spans="3:5" ht="18">
      <c r="C530" s="4"/>
      <c r="D530" s="4"/>
      <c r="E530" s="2"/>
    </row>
    <row r="531" spans="3:5" ht="18">
      <c r="C531" s="4"/>
      <c r="D531" s="4"/>
      <c r="E531" s="2"/>
    </row>
    <row r="532" spans="3:5" ht="18">
      <c r="C532" s="4"/>
      <c r="D532" s="4"/>
      <c r="E532" s="2"/>
    </row>
    <row r="533" spans="3:5" ht="18">
      <c r="C533" s="4"/>
      <c r="D533" s="4"/>
      <c r="E533" s="2"/>
    </row>
    <row r="534" spans="3:5" ht="18">
      <c r="C534" s="4"/>
      <c r="D534" s="4"/>
      <c r="E534" s="2"/>
    </row>
    <row r="535" spans="3:5" ht="18">
      <c r="C535" s="4"/>
      <c r="D535" s="4"/>
      <c r="E535" s="2"/>
    </row>
    <row r="536" spans="3:5" ht="18">
      <c r="C536" s="4"/>
      <c r="D536" s="4"/>
      <c r="E536" s="2"/>
    </row>
    <row r="537" spans="3:5" ht="18">
      <c r="C537" s="4"/>
      <c r="D537" s="4"/>
      <c r="E537" s="2"/>
    </row>
    <row r="538" spans="3:5" ht="18">
      <c r="C538" s="4"/>
      <c r="D538" s="4"/>
      <c r="E538" s="2"/>
    </row>
    <row r="539" spans="3:5" ht="18">
      <c r="C539" s="4"/>
      <c r="D539" s="4"/>
      <c r="E539" s="2"/>
    </row>
    <row r="540" spans="3:5" ht="18">
      <c r="C540" s="4"/>
      <c r="D540" s="4"/>
      <c r="E540" s="2"/>
    </row>
    <row r="541" spans="3:5" ht="18">
      <c r="C541" s="4"/>
      <c r="D541" s="4"/>
      <c r="E541" s="2"/>
    </row>
    <row r="542" spans="3:5" ht="18">
      <c r="C542" s="4"/>
      <c r="D542" s="4"/>
      <c r="E542" s="2"/>
    </row>
    <row r="543" spans="3:5" ht="18">
      <c r="C543" s="4"/>
      <c r="D543" s="4"/>
      <c r="E543" s="2"/>
    </row>
    <row r="544" spans="3:5" ht="18">
      <c r="C544" s="4"/>
      <c r="D544" s="4"/>
      <c r="E544" s="2"/>
    </row>
    <row r="545" spans="3:5" ht="18">
      <c r="C545" s="4"/>
      <c r="D545" s="4"/>
      <c r="E545" s="2"/>
    </row>
    <row r="546" spans="3:5" ht="18">
      <c r="C546" s="4"/>
      <c r="D546" s="4"/>
      <c r="E546" s="2"/>
    </row>
    <row r="547" spans="3:5" ht="18">
      <c r="C547" s="4"/>
      <c r="D547" s="4"/>
      <c r="E547" s="2"/>
    </row>
    <row r="548" spans="3:5" ht="18">
      <c r="C548" s="4"/>
      <c r="D548" s="4"/>
      <c r="E548" s="2"/>
    </row>
    <row r="549" spans="3:5" ht="18">
      <c r="C549" s="4"/>
      <c r="D549" s="4"/>
      <c r="E549" s="2"/>
    </row>
    <row r="550" spans="3:5" ht="18">
      <c r="C550" s="4"/>
      <c r="D550" s="4"/>
      <c r="E550" s="2"/>
    </row>
    <row r="551" spans="3:5" ht="18">
      <c r="C551" s="4"/>
      <c r="D551" s="4"/>
      <c r="E551" s="2"/>
    </row>
    <row r="552" spans="3:5" ht="18">
      <c r="C552" s="4"/>
      <c r="D552" s="4"/>
      <c r="E552" s="2"/>
    </row>
    <row r="553" spans="3:5" ht="18">
      <c r="C553" s="4"/>
      <c r="D553" s="4"/>
      <c r="E553" s="2"/>
    </row>
    <row r="554" spans="3:5" ht="18">
      <c r="C554" s="4"/>
      <c r="D554" s="4"/>
      <c r="E554" s="2"/>
    </row>
    <row r="555" spans="3:5" ht="18">
      <c r="C555" s="4"/>
      <c r="D555" s="4"/>
      <c r="E555" s="2"/>
    </row>
    <row r="556" spans="3:5" ht="18">
      <c r="C556" s="4"/>
      <c r="D556" s="4"/>
      <c r="E556" s="2"/>
    </row>
    <row r="557" spans="3:5" ht="18">
      <c r="C557" s="4"/>
      <c r="D557" s="4"/>
      <c r="E557" s="2"/>
    </row>
    <row r="558" spans="3:5" ht="18">
      <c r="C558" s="4"/>
      <c r="D558" s="4"/>
      <c r="E558" s="2"/>
    </row>
    <row r="559" spans="3:5" ht="18">
      <c r="C559" s="4"/>
      <c r="D559" s="4"/>
      <c r="E559" s="2"/>
    </row>
    <row r="560" spans="3:5" ht="18">
      <c r="C560" s="4"/>
      <c r="D560" s="4"/>
      <c r="E560" s="2"/>
    </row>
    <row r="561" spans="3:5" ht="18">
      <c r="C561" s="4"/>
      <c r="D561" s="4"/>
      <c r="E561" s="2"/>
    </row>
    <row r="562" spans="3:5" ht="18">
      <c r="C562" s="4"/>
      <c r="D562" s="4"/>
      <c r="E562" s="2"/>
    </row>
    <row r="563" spans="3:5" ht="18">
      <c r="C563" s="4"/>
      <c r="D563" s="4"/>
      <c r="E563" s="2"/>
    </row>
    <row r="564" spans="3:5" ht="18">
      <c r="C564" s="4"/>
      <c r="D564" s="4"/>
      <c r="E564" s="2"/>
    </row>
    <row r="565" spans="3:5" ht="18">
      <c r="C565" s="4"/>
      <c r="D565" s="4"/>
      <c r="E565" s="2"/>
    </row>
    <row r="566" spans="3:5" ht="18">
      <c r="C566" s="4"/>
      <c r="D566" s="4"/>
      <c r="E566" s="2"/>
    </row>
    <row r="567" spans="3:5" ht="18">
      <c r="C567" s="4"/>
      <c r="D567" s="4"/>
      <c r="E567" s="2"/>
    </row>
    <row r="568" spans="3:5" ht="18">
      <c r="C568" s="4"/>
      <c r="D568" s="4"/>
      <c r="E568" s="2"/>
    </row>
    <row r="569" spans="3:5" ht="18">
      <c r="C569" s="4"/>
      <c r="D569" s="4"/>
      <c r="E569" s="2"/>
    </row>
    <row r="570" spans="3:5" ht="18">
      <c r="C570" s="4"/>
      <c r="D570" s="4"/>
      <c r="E570" s="2"/>
    </row>
    <row r="571" spans="3:5" ht="18">
      <c r="C571" s="4"/>
      <c r="D571" s="4"/>
      <c r="E571" s="2"/>
    </row>
    <row r="572" spans="3:5" ht="18">
      <c r="C572" s="4"/>
      <c r="D572" s="4"/>
      <c r="E572" s="2"/>
    </row>
    <row r="573" spans="3:5" ht="18">
      <c r="C573" s="4"/>
      <c r="D573" s="4"/>
      <c r="E573" s="2"/>
    </row>
    <row r="574" spans="3:5" ht="18">
      <c r="C574" s="4"/>
      <c r="D574" s="4"/>
      <c r="E574" s="2"/>
    </row>
    <row r="575" spans="3:5" ht="18">
      <c r="C575" s="4"/>
      <c r="D575" s="4"/>
      <c r="E575" s="2"/>
    </row>
    <row r="576" spans="3:5" ht="18">
      <c r="C576" s="4"/>
      <c r="D576" s="4"/>
      <c r="E576" s="2"/>
    </row>
    <row r="577" spans="3:5" ht="18">
      <c r="C577" s="4"/>
      <c r="D577" s="4"/>
      <c r="E577" s="2"/>
    </row>
    <row r="578" spans="3:5" ht="18">
      <c r="C578" s="4"/>
      <c r="D578" s="4"/>
      <c r="E578" s="2"/>
    </row>
    <row r="579" spans="3:5" ht="18">
      <c r="C579" s="4"/>
      <c r="D579" s="4"/>
      <c r="E579" s="2"/>
    </row>
    <row r="580" spans="3:5" ht="18">
      <c r="C580" s="4"/>
      <c r="D580" s="4"/>
      <c r="E580" s="2"/>
    </row>
    <row r="581" spans="3:5" ht="18">
      <c r="C581" s="4"/>
      <c r="D581" s="4"/>
      <c r="E581" s="2"/>
    </row>
    <row r="582" spans="3:5" ht="18">
      <c r="C582" s="4"/>
      <c r="D582" s="4"/>
      <c r="E582" s="2"/>
    </row>
    <row r="583" spans="3:5" ht="18">
      <c r="C583" s="4"/>
      <c r="D583" s="4"/>
      <c r="E583" s="2"/>
    </row>
    <row r="584" spans="3:5" ht="18">
      <c r="C584" s="4"/>
      <c r="D584" s="4"/>
      <c r="E584" s="2"/>
    </row>
    <row r="585" spans="3:5" ht="18">
      <c r="C585" s="4"/>
      <c r="D585" s="4"/>
      <c r="E585" s="2"/>
    </row>
    <row r="586" spans="3:5" ht="18">
      <c r="C586" s="4"/>
      <c r="D586" s="4"/>
      <c r="E586" s="2"/>
    </row>
    <row r="587" spans="3:5" ht="18">
      <c r="C587" s="4"/>
      <c r="D587" s="4"/>
      <c r="E587" s="2"/>
    </row>
    <row r="588" spans="3:5" ht="18">
      <c r="C588" s="4"/>
      <c r="D588" s="4"/>
      <c r="E588" s="2"/>
    </row>
    <row r="589" spans="3:5" ht="18">
      <c r="C589" s="4"/>
      <c r="D589" s="4"/>
      <c r="E589" s="2"/>
    </row>
    <row r="590" spans="3:5" ht="18">
      <c r="E590" s="2"/>
    </row>
    <row r="591" spans="3:5" ht="18">
      <c r="E591" s="2"/>
    </row>
    <row r="592" spans="3:5" ht="18">
      <c r="E592" s="2"/>
    </row>
    <row r="593" spans="5:5" ht="18">
      <c r="E593" s="2"/>
    </row>
    <row r="594" spans="5:5" ht="18">
      <c r="E594" s="2"/>
    </row>
    <row r="595" spans="5:5" ht="18">
      <c r="E595" s="2"/>
    </row>
    <row r="596" spans="5:5" ht="18">
      <c r="E596" s="2"/>
    </row>
    <row r="597" spans="5:5" ht="18">
      <c r="E597" s="2"/>
    </row>
    <row r="598" spans="5:5" ht="18">
      <c r="E598" s="2"/>
    </row>
    <row r="599" spans="5:5" ht="18">
      <c r="E599" s="2"/>
    </row>
    <row r="600" spans="5:5" ht="18">
      <c r="E600" s="2"/>
    </row>
    <row r="601" spans="5:5" ht="18">
      <c r="E601" s="2"/>
    </row>
    <row r="602" spans="5:5" ht="18">
      <c r="E602" s="2"/>
    </row>
    <row r="603" spans="5:5" ht="18">
      <c r="E603" s="2"/>
    </row>
    <row r="604" spans="5:5" ht="18">
      <c r="E604" s="2"/>
    </row>
    <row r="605" spans="5:5" ht="18">
      <c r="E605" s="2"/>
    </row>
    <row r="606" spans="5:5" ht="18">
      <c r="E606" s="2"/>
    </row>
    <row r="607" spans="5:5" ht="18">
      <c r="E607" s="2"/>
    </row>
    <row r="608" spans="5:5" ht="18">
      <c r="E608" s="2"/>
    </row>
    <row r="609" spans="5:5" ht="18">
      <c r="E609" s="2"/>
    </row>
    <row r="610" spans="5:5" ht="18">
      <c r="E610" s="2"/>
    </row>
    <row r="611" spans="5:5" ht="18">
      <c r="E611" s="2"/>
    </row>
    <row r="612" spans="5:5" ht="18">
      <c r="E612" s="2"/>
    </row>
    <row r="613" spans="5:5" ht="18">
      <c r="E613" s="2"/>
    </row>
    <row r="614" spans="5:5" ht="18">
      <c r="E614" s="2"/>
    </row>
    <row r="615" spans="5:5" ht="18">
      <c r="E615" s="2"/>
    </row>
    <row r="616" spans="5:5" ht="18">
      <c r="E616" s="2"/>
    </row>
    <row r="617" spans="5:5" ht="18">
      <c r="E617" s="2"/>
    </row>
    <row r="618" spans="5:5" ht="18">
      <c r="E618" s="2"/>
    </row>
    <row r="619" spans="5:5" ht="18">
      <c r="E619" s="2"/>
    </row>
    <row r="620" spans="5:5" ht="18">
      <c r="E620" s="2"/>
    </row>
    <row r="621" spans="5:5" ht="18">
      <c r="E621" s="2"/>
    </row>
    <row r="622" spans="5:5" ht="18">
      <c r="E622" s="2"/>
    </row>
    <row r="623" spans="5:5" ht="18">
      <c r="E623" s="2"/>
    </row>
    <row r="624" spans="5:5" ht="18">
      <c r="E624" s="2"/>
    </row>
    <row r="625" spans="5:5" ht="18">
      <c r="E625" s="2"/>
    </row>
    <row r="626" spans="5:5" ht="18">
      <c r="E626" s="2"/>
    </row>
    <row r="627" spans="5:5" ht="18">
      <c r="E627" s="2"/>
    </row>
    <row r="628" spans="5:5" ht="18">
      <c r="E628" s="2"/>
    </row>
    <row r="629" spans="5:5" ht="18">
      <c r="E629" s="2"/>
    </row>
    <row r="630" spans="5:5" ht="18">
      <c r="E630" s="2"/>
    </row>
    <row r="631" spans="5:5" ht="18">
      <c r="E631" s="2"/>
    </row>
    <row r="632" spans="5:5" ht="18">
      <c r="E632" s="2"/>
    </row>
    <row r="633" spans="5:5" ht="18">
      <c r="E633" s="2"/>
    </row>
    <row r="634" spans="5:5" ht="18">
      <c r="E634" s="2"/>
    </row>
    <row r="635" spans="5:5" ht="18">
      <c r="E635" s="2"/>
    </row>
    <row r="636" spans="5:5" ht="18">
      <c r="E636" s="2"/>
    </row>
    <row r="637" spans="5:5" ht="18">
      <c r="E637" s="2"/>
    </row>
    <row r="638" spans="5:5" ht="18">
      <c r="E638" s="2"/>
    </row>
    <row r="639" spans="5:5" ht="18">
      <c r="E639" s="2"/>
    </row>
    <row r="640" spans="5:5" ht="18">
      <c r="E640" s="2"/>
    </row>
    <row r="641" spans="5:5" ht="18">
      <c r="E641" s="2"/>
    </row>
    <row r="642" spans="5:5" ht="18">
      <c r="E642" s="2"/>
    </row>
    <row r="643" spans="5:5" ht="18">
      <c r="E643" s="2"/>
    </row>
    <row r="644" spans="5:5" ht="18">
      <c r="E644" s="2"/>
    </row>
    <row r="645" spans="5:5" ht="18">
      <c r="E645" s="2"/>
    </row>
    <row r="646" spans="5:5" ht="18">
      <c r="E646" s="2"/>
    </row>
    <row r="647" spans="5:5" ht="18">
      <c r="E647" s="2"/>
    </row>
    <row r="648" spans="5:5" ht="18">
      <c r="E648" s="2"/>
    </row>
    <row r="649" spans="5:5" ht="18">
      <c r="E649" s="2"/>
    </row>
    <row r="650" spans="5:5" ht="18">
      <c r="E650" s="2"/>
    </row>
    <row r="651" spans="5:5" ht="18">
      <c r="E651" s="2"/>
    </row>
    <row r="652" spans="5:5" ht="18">
      <c r="E652" s="2"/>
    </row>
    <row r="653" spans="5:5" ht="18">
      <c r="E653" s="2"/>
    </row>
    <row r="654" spans="5:5" ht="18">
      <c r="E654" s="2"/>
    </row>
    <row r="655" spans="5:5" ht="18">
      <c r="E655" s="2"/>
    </row>
    <row r="656" spans="5:5" ht="18">
      <c r="E656" s="2"/>
    </row>
    <row r="657" spans="5:5" ht="18">
      <c r="E657" s="2"/>
    </row>
    <row r="658" spans="5:5" ht="18">
      <c r="E658" s="2"/>
    </row>
    <row r="659" spans="5:5" ht="18">
      <c r="E659" s="2"/>
    </row>
    <row r="660" spans="5:5" ht="18">
      <c r="E660" s="2"/>
    </row>
    <row r="661" spans="5:5" ht="18">
      <c r="E661" s="2"/>
    </row>
    <row r="662" spans="5:5" ht="18">
      <c r="E662" s="2"/>
    </row>
    <row r="663" spans="5:5" ht="18">
      <c r="E663" s="2"/>
    </row>
    <row r="664" spans="5:5" ht="18">
      <c r="E664" s="2"/>
    </row>
    <row r="665" spans="5:5" ht="18">
      <c r="E665" s="2"/>
    </row>
    <row r="666" spans="5:5" ht="18">
      <c r="E666" s="2"/>
    </row>
    <row r="667" spans="5:5" ht="18">
      <c r="E667" s="2"/>
    </row>
    <row r="668" spans="5:5" ht="18">
      <c r="E668" s="2"/>
    </row>
    <row r="669" spans="5:5" ht="18">
      <c r="E669" s="2"/>
    </row>
    <row r="670" spans="5:5" ht="18">
      <c r="E670" s="2"/>
    </row>
    <row r="671" spans="5:5" ht="18">
      <c r="E671" s="2"/>
    </row>
    <row r="672" spans="5:5" ht="18">
      <c r="E672" s="2"/>
    </row>
    <row r="673" spans="5:5" ht="18">
      <c r="E673" s="2"/>
    </row>
    <row r="674" spans="5:5" ht="18">
      <c r="E674" s="2"/>
    </row>
    <row r="675" spans="5:5" ht="18">
      <c r="E675" s="2"/>
    </row>
    <row r="676" spans="5:5" ht="18">
      <c r="E676" s="2"/>
    </row>
    <row r="677" spans="5:5" ht="18">
      <c r="E677" s="2"/>
    </row>
    <row r="678" spans="5:5" ht="18">
      <c r="E678" s="2"/>
    </row>
    <row r="679" spans="5:5" ht="18">
      <c r="E679" s="2"/>
    </row>
    <row r="680" spans="5:5" ht="18">
      <c r="E680" s="2"/>
    </row>
    <row r="681" spans="5:5" ht="18">
      <c r="E681" s="2"/>
    </row>
    <row r="682" spans="5:5" ht="18">
      <c r="E682" s="2"/>
    </row>
    <row r="683" spans="5:5" ht="18">
      <c r="E683" s="2"/>
    </row>
    <row r="684" spans="5:5" ht="18">
      <c r="E684" s="2"/>
    </row>
    <row r="685" spans="5:5" ht="18">
      <c r="E685" s="2"/>
    </row>
    <row r="686" spans="5:5" ht="18">
      <c r="E686" s="2"/>
    </row>
    <row r="687" spans="5:5" ht="18">
      <c r="E687" s="2"/>
    </row>
    <row r="688" spans="5:5" ht="18">
      <c r="E688" s="2"/>
    </row>
    <row r="689" spans="5:5" ht="18">
      <c r="E689" s="2"/>
    </row>
    <row r="690" spans="5:5" ht="18">
      <c r="E690" s="2"/>
    </row>
    <row r="691" spans="5:5" ht="18">
      <c r="E691" s="2"/>
    </row>
    <row r="692" spans="5:5" ht="18">
      <c r="E692" s="2"/>
    </row>
    <row r="693" spans="5:5" ht="18">
      <c r="E693" s="2"/>
    </row>
    <row r="694" spans="5:5" ht="18">
      <c r="E694" s="2"/>
    </row>
    <row r="695" spans="5:5" ht="18">
      <c r="E695" s="2"/>
    </row>
    <row r="696" spans="5:5" ht="18">
      <c r="E696" s="2"/>
    </row>
    <row r="697" spans="5:5" ht="18">
      <c r="E697" s="2"/>
    </row>
    <row r="698" spans="5:5" ht="18">
      <c r="E698" s="2"/>
    </row>
    <row r="699" spans="5:5" ht="18">
      <c r="E699" s="2"/>
    </row>
    <row r="700" spans="5:5" ht="18">
      <c r="E700" s="2"/>
    </row>
    <row r="701" spans="5:5" ht="18">
      <c r="E701" s="2"/>
    </row>
    <row r="702" spans="5:5" ht="18">
      <c r="E702" s="2"/>
    </row>
    <row r="703" spans="5:5" ht="18">
      <c r="E703" s="2"/>
    </row>
    <row r="704" spans="5:5" ht="18">
      <c r="E704" s="2"/>
    </row>
    <row r="705" spans="5:5" ht="18">
      <c r="E705" s="2"/>
    </row>
    <row r="706" spans="5:5" ht="18">
      <c r="E706" s="2"/>
    </row>
    <row r="707" spans="5:5" ht="18">
      <c r="E707" s="2"/>
    </row>
    <row r="708" spans="5:5" ht="18">
      <c r="E708" s="2"/>
    </row>
    <row r="709" spans="5:5" ht="18">
      <c r="E709" s="2"/>
    </row>
    <row r="710" spans="5:5" ht="18">
      <c r="E710" s="2"/>
    </row>
    <row r="711" spans="5:5" ht="18">
      <c r="E711" s="2"/>
    </row>
    <row r="712" spans="5:5" ht="18">
      <c r="E712" s="2"/>
    </row>
    <row r="713" spans="5:5" ht="18">
      <c r="E713" s="2"/>
    </row>
    <row r="714" spans="5:5" ht="18">
      <c r="E714" s="2"/>
    </row>
    <row r="715" spans="5:5" ht="18">
      <c r="E715" s="2"/>
    </row>
    <row r="716" spans="5:5" ht="18">
      <c r="E716" s="2"/>
    </row>
    <row r="717" spans="5:5" ht="18">
      <c r="E717" s="2"/>
    </row>
    <row r="718" spans="5:5" ht="18">
      <c r="E718" s="2"/>
    </row>
    <row r="719" spans="5:5" ht="18">
      <c r="E719" s="2"/>
    </row>
    <row r="720" spans="5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</sheetData>
  <mergeCells count="15">
    <mergeCell ref="A8:A9"/>
    <mergeCell ref="P6:T6"/>
    <mergeCell ref="D8:D9"/>
    <mergeCell ref="E8:E9"/>
    <mergeCell ref="T8:T9"/>
    <mergeCell ref="F8:F9"/>
    <mergeCell ref="I8:S8"/>
    <mergeCell ref="G8:G9"/>
    <mergeCell ref="V8:V9"/>
    <mergeCell ref="U8:U9"/>
    <mergeCell ref="U6:Y6"/>
    <mergeCell ref="W8:W9"/>
    <mergeCell ref="B5:L5"/>
    <mergeCell ref="B6:L6"/>
    <mergeCell ref="B7:L7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6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 розвитку</vt:lpstr>
      <vt:lpstr>Лист1</vt:lpstr>
      <vt:lpstr>'Бюджет розвитку'!_GoBack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2025-04-03T09:19:07Z</cp:lastPrinted>
  <dcterms:created xsi:type="dcterms:W3CDTF">2007-12-12T12:24:37Z</dcterms:created>
  <dcterms:modified xsi:type="dcterms:W3CDTF">2025-04-04T06:00:25Z</dcterms:modified>
</cp:coreProperties>
</file>